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форма 4.5 " sheetId="1" r:id="rId1"/>
  </sheets>
  <externalReferences>
    <externalReference r:id="rId2"/>
  </externalReferences>
  <definedNames>
    <definedName name="List06_flag_year">'форма 4.5 '!$M$20:$M$27</definedName>
    <definedName name="source_of_funding">[1]TEHSHEET!$O$2:$O$13</definedName>
  </definedNames>
  <calcPr calcId="145621"/>
  <fileRecoveryPr repairLoad="1"/>
</workbook>
</file>

<file path=xl/calcChain.xml><?xml version="1.0" encoding="utf-8"?>
<calcChain xmlns="http://schemas.openxmlformats.org/spreadsheetml/2006/main">
  <c r="F96" i="1" l="1"/>
  <c r="F95" i="1"/>
  <c r="F94" i="1"/>
  <c r="F93" i="1"/>
  <c r="M92" i="1"/>
  <c r="L92" i="1"/>
  <c r="K92" i="1"/>
  <c r="J92" i="1"/>
  <c r="I92" i="1"/>
  <c r="F92" i="1"/>
  <c r="F91" i="1"/>
  <c r="F90" i="1"/>
  <c r="F89" i="1"/>
  <c r="F88" i="1"/>
  <c r="M87" i="1"/>
  <c r="L87" i="1"/>
  <c r="K87" i="1"/>
  <c r="J87" i="1"/>
  <c r="I87" i="1"/>
  <c r="F87" i="1"/>
  <c r="L86" i="1"/>
  <c r="K86" i="1"/>
  <c r="J86" i="1"/>
  <c r="I86" i="1"/>
  <c r="F86" i="1"/>
  <c r="L85" i="1"/>
  <c r="K85" i="1"/>
  <c r="J85" i="1"/>
  <c r="I85" i="1"/>
  <c r="F85" i="1"/>
  <c r="L84" i="1"/>
  <c r="K84" i="1"/>
  <c r="J84" i="1"/>
  <c r="I84" i="1"/>
  <c r="F84" i="1"/>
  <c r="L83" i="1"/>
  <c r="K83" i="1"/>
  <c r="J83" i="1"/>
  <c r="I83" i="1"/>
  <c r="F83" i="1"/>
  <c r="F82" i="1"/>
  <c r="H79" i="1"/>
  <c r="F79" i="1"/>
  <c r="H78" i="1"/>
  <c r="F78" i="1"/>
  <c r="F77" i="1"/>
  <c r="I25" i="1"/>
  <c r="F25" i="1"/>
  <c r="I24" i="1"/>
  <c r="F24" i="1"/>
  <c r="L23" i="1"/>
  <c r="K23" i="1"/>
  <c r="J23" i="1"/>
  <c r="I23" i="1"/>
  <c r="F23" i="1"/>
  <c r="F21" i="1"/>
  <c r="L20" i="1"/>
  <c r="L19" i="1" s="1"/>
  <c r="K20" i="1"/>
  <c r="J20" i="1"/>
  <c r="I20" i="1"/>
  <c r="F20" i="1"/>
  <c r="K19" i="1"/>
  <c r="J19" i="1"/>
  <c r="I19" i="1"/>
  <c r="J82" i="1" l="1"/>
  <c r="K82" i="1"/>
  <c r="L82" i="1"/>
  <c r="I82" i="1"/>
</calcChain>
</file>

<file path=xl/comments1.xml><?xml version="1.0" encoding="utf-8"?>
<comments xmlns="http://schemas.openxmlformats.org/spreadsheetml/2006/main">
  <authors>
    <author>--</author>
  </authors>
  <commentList>
    <comment ref="I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<sst xmlns="http://schemas.openxmlformats.org/spreadsheetml/2006/main" count="393" uniqueCount="172">
  <si>
    <t>О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</si>
  <si>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</si>
  <si>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</si>
  <si>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</si>
  <si>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</si>
  <si>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</si>
  <si>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Инвестиционная программа в целом</t>
  </si>
  <si>
    <r>
      <t>Мероприятие</t>
    </r>
    <r>
      <rPr>
        <vertAlign val="superscript"/>
        <sz val="9"/>
        <rFont val="Tahoma"/>
        <family val="2"/>
        <charset val="204"/>
      </rPr>
      <t>2</t>
    </r>
  </si>
  <si>
    <t>Добавить мероприятие</t>
  </si>
  <si>
    <t>1</t>
  </si>
  <si>
    <t>2</t>
  </si>
  <si>
    <t>3</t>
  </si>
  <si>
    <t>4</t>
  </si>
  <si>
    <t>4.0</t>
  </si>
  <si>
    <t>4.1</t>
  </si>
  <si>
    <t>4.2</t>
  </si>
  <si>
    <t>Наименование инвестиционной программы/мероприятия</t>
  </si>
  <si>
    <t>x</t>
  </si>
  <si>
    <t>Инвестиционная программа от 26.10.2021 ООО "Шахтинская ГТЭС" в сфере теплоснабжения по реконструкции и техническому перевооружению тепловой сети, на территории городского округа Шахты на 2022 год</t>
  </si>
  <si>
    <t>«Техническое перевооружение тепломагистрали от Шахтинской ГТЭС по адресу: Ростовская область, г. Шахты, ул. Энергетики, 1А» (Перекладка трубопроводов тепломагистрали Ø630 и водопровода Ø426 от опоры №20 до опоры №45)</t>
  </si>
  <si>
    <t>«Реконструкция тепломагистрали от Шахтинской ГТЭС по адресу: Ростовская область, г. Шахты, ул. Энергетики, 1А» (Реконструкция трубопроводов тепломагистрали Ø630 мм и водопровода Ø426 мм по новому следу от ШГТЭС до опоры №20)</t>
  </si>
  <si>
    <t>Дата утверждения инвестиционной программы</t>
  </si>
  <si>
    <t>26.10.2021</t>
  </si>
  <si>
    <t>Дата утверждения инвестиционной программы указывается в виде «ДД.ММ.ГГГГ».</t>
  </si>
  <si>
    <t>2.1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</si>
  <si>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</si>
  <si>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«ДД.ММ.ГГГГ».</t>
  </si>
  <si>
    <t>Цель инвестиционной программы</t>
  </si>
  <si>
    <t>уменьшение издержек на производство; снижение аварийности; прочее</t>
  </si>
  <si>
    <t>Цель инвестиционной программы определяется из перечня: Автоматизация (с уменьшением штата); Уменьшение удельных затрат (повышение коэффициента полезного действия); Уменьшение издержек на производство; Снижение аварийности; Прочее
Возможен выбор нескольких пунктов.</t>
  </si>
  <si>
    <t>Наименование уполномоченного органа, утвердившего программу</t>
  </si>
  <si>
    <t>Региональная служба по тарифам Ростовской области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</si>
  <si>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</si>
  <si>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5</t>
  </si>
  <si>
    <t>Наименование органа местного самоуправления, согласовавшего инвестиционную программу</t>
  </si>
  <si>
    <t>Администрация города Шахты</t>
  </si>
  <si>
    <t>6</t>
  </si>
  <si>
    <t>Срок начала реализации инвестиционной программы/мероприятия</t>
  </si>
  <si>
    <t>01.01.2022</t>
  </si>
  <si>
    <t>Срок начала реализации инвестиционной программы/мероприятия указывается в виде «ДД.ММ.ГГГГ».</t>
  </si>
  <si>
    <t>7</t>
  </si>
  <si>
    <t>Срок окончания реализации инвестиционной программы/мероприятия</t>
  </si>
  <si>
    <t>31.12.2022</t>
  </si>
  <si>
    <t>Срок окончания реализации инвестиционной программы/мероприятия указывается в виде «ДД.ММ.ГГГГ».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</si>
  <si>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</si>
  <si>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</si>
  <si>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</si>
  <si>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</si>
  <si>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8.0</t>
  </si>
  <si>
    <t>y</t>
  </si>
  <si>
    <t>Год реализации инвестиционной программы/мероприятия должен содержаться в сроке реализации инвестиционной программы, определенном в пунктах 6 и 7 данной формы.
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</si>
  <si>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i</t>
  </si>
  <si>
    <t>Вид источника финансирования определяется из перечня: Кредиты банков; Кредиты иностранных банков; Заемные средства др. организаций; Федеральный бюджет; Бюджет субъекта Российской Федерации; Бюджет муниципального образования; Средства внебюджетных фондов; Прибыль, направленная на инвестиции; Амортизация; Инвестиционная надбавка к тарифу; Плата за подключение (технологическое присоединение);  Прочие средства.
В случае наличия нескольких источников финансирования информация по каждому из них указывается в отдельных строках.</t>
  </si>
  <si>
    <t>Добавить источники</t>
  </si>
  <si>
    <t>8.1</t>
  </si>
  <si>
    <t>амортизация</t>
  </si>
  <si>
    <t>прибыль, направленная на инвестиции</t>
  </si>
  <si>
    <t>Добавить год</t>
  </si>
  <si>
    <t>9</t>
  </si>
  <si>
    <t>Целевые показатели инвестиционной программы</t>
  </si>
  <si>
    <t>9.1</t>
  </si>
  <si>
    <t>Срок окупаемости</t>
  </si>
  <si>
    <t>9.1.1</t>
  </si>
  <si>
    <t>Факт</t>
  </si>
  <si>
    <t>лет</t>
  </si>
  <si>
    <t>9.1.2</t>
  </si>
  <si>
    <t>План</t>
  </si>
  <si>
    <t>9.2</t>
  </si>
  <si>
    <t>Перебои в снабжении потребителей</t>
  </si>
  <si>
    <t>9.2.1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</si>
  <si>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</si>
  <si>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</si>
  <si>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9.2.2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</si>
  <si>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</si>
  <si>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9.3</t>
  </si>
  <si>
    <t>Продолжительность (бесперебойность) поставки товаров и услуг</t>
  </si>
  <si>
    <t>9.3.1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</si>
  <si>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</si>
  <si>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</si>
  <si>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9.3.2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</si>
  <si>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</si>
  <si>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9.4</t>
  </si>
  <si>
    <t xml:space="preserve">Доля потерь и неучтенного потребления </t>
  </si>
  <si>
    <t>9.4.1</t>
  </si>
  <si>
    <t>%</t>
  </si>
  <si>
    <t>Указывается фактическое значение доли потерь и неучтенного тепловой энергии в общем объеме тепла, поданной в тепловую в отчетном периоде.</t>
  </si>
  <si>
    <t>9.4.2</t>
  </si>
  <si>
    <t>Указывается плановое значение доли потерь и неучтенного тепловой энергии в общем объеме тепла, поданной в тепловую в отчетном периоде.</t>
  </si>
  <si>
    <t>9.5</t>
  </si>
  <si>
    <t>Коэффициент потерь</t>
  </si>
  <si>
    <t>9.5.1</t>
  </si>
  <si>
    <t>Гкал/км</t>
  </si>
  <si>
    <t>Указывается фактическое значение коэффициента потерь тепловой энергии.</t>
  </si>
  <si>
    <t>9.5.2</t>
  </si>
  <si>
    <t>Указывается плановое значение коэффициента потерь тепловой энергии.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</si>
  <si>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</si>
  <si>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</si>
  <si>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</si>
  <si>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</si>
  <si>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</si>
  <si>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</si>
  <si>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</si>
  <si>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</si>
  <si>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</si>
  <si>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</si>
  <si>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</si>
  <si>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</si>
  <si>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</si>
  <si>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</si>
  <si>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</si>
  <si>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</si>
  <si>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</si>
  <si>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</si>
  <si>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</si>
  <si>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</si>
  <si>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</si>
  <si>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</t>
  </si>
  <si>
    <t>9.11.1</t>
  </si>
  <si>
    <t>т усл.топл/Гкал</t>
  </si>
  <si>
    <t>9.11.2</t>
  </si>
  <si>
    <t>9.12</t>
  </si>
  <si>
    <t>Расход электроэнергии на выработку</t>
  </si>
  <si>
    <t>9.12.1</t>
  </si>
  <si>
    <t>кВт.ч/Гкал</t>
  </si>
  <si>
    <t>9.12.2</t>
  </si>
  <si>
    <t>9.13</t>
  </si>
  <si>
    <t>Расход электроэнергии на передачу</t>
  </si>
  <si>
    <t>9.13.1</t>
  </si>
  <si>
    <t>9.13.2</t>
  </si>
  <si>
    <t>9.14</t>
  </si>
  <si>
    <t>Количество аварий (с учетом котельных)</t>
  </si>
  <si>
    <t>9.14.1</t>
  </si>
  <si>
    <t>ед.</t>
  </si>
  <si>
    <t xml:space="preserve">Указывается фактическое значение количества аварий (с учетом котельных). </t>
  </si>
  <si>
    <t>9.14.2</t>
  </si>
  <si>
    <t>Указывается плановое значение количества аварий (с учетом котельных).</t>
  </si>
  <si>
    <t>9.15</t>
  </si>
  <si>
    <t>Количество аварий на тепловых сетях</t>
  </si>
  <si>
    <t>9.15.1</t>
  </si>
  <si>
    <t>ед./км</t>
  </si>
  <si>
    <t>Указывается фактическое значение отношения количества аварий на тепловых сетях к протяженности сетей в отчетном периоде.</t>
  </si>
  <si>
    <t>9.15.2</t>
  </si>
  <si>
    <t>Указывается плановое значение отношения количества аварий на тепловых сетях к протяженности сетей в отчетном периоде.</t>
  </si>
  <si>
    <t>9.16</t>
  </si>
  <si>
    <t>Производительность труда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</si>
  <si>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</si>
  <si>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9.16.1</t>
  </si>
  <si>
    <t>тыс. руб./чел.</t>
  </si>
  <si>
    <t>Указывается фактическое значение отношение фонда оплаты труда к численности всех рабочих основного вида деятельности организации.  
В число рабочих основного вида деятельности включаются рабочие, занятые на производственных процессах по тепловым сетям.</t>
  </si>
  <si>
    <t>9.16.2</t>
  </si>
  <si>
    <t>Указывается плановое значение отношение фонда оплаты труда к численности всех рабочих основного вида деятельности организации.  
В число рабочих основного вида деятельности включаются рабочие, занятые на производственных процессах по тепловым сетям.</t>
  </si>
  <si>
    <t>Добавить показатель</t>
  </si>
  <si>
    <t>print</t>
  </si>
  <si>
    <t>10</t>
  </si>
  <si>
    <t>Использование инвестиционных средств за отчетный период</t>
  </si>
  <si>
    <t>10.0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</si>
  <si>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</si>
  <si>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</si>
  <si>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</si>
  <si>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</si>
  <si>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</si>
  <si>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</si>
  <si>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</si>
  <si>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</si>
  <si>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</si>
  <si>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</si>
  <si>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Вид источника финансирования определяется из перечня: Кредиты банков; Кредиты иностранных банков; Заемные средства др. организаций; Федеральный бюджет; Бюджет субъекта Российской Федерации; Бюджет муниципального образования; Средства внебюджетных фондов; Прибыль, направленная на инвестиции; Амортизация; Инвестиционная надбавка к тарифу; Плата за подключение (технологическое присоединение); Прочие средства.
В случае наличия нескольких источников финансирования информация по каждому из них указывается в отдельных строках.</t>
  </si>
  <si>
    <t>10.1</t>
  </si>
  <si>
    <t>Информация по данной форме размещается в случае, если организация выполняет или планирует выполнение инвестиционной программы в отчетном периоде.</t>
  </si>
  <si>
    <t>Единой теплоснабжающей организацией, теплоснабжающей организацией и теплосетевой организацией в ценовых зонах теплоснабжения раскрывается информация об инвестиционных программах разрабатываемых и утверждаемых в отношении деятельности, при осуществлении которой расчеты за товары (услуги) в сфере теплоснабжения осуществляются по регулируемым ценам (тарифам) (за исключением деятельности по подключению (технологическому присоединению) к системе теплоснабжения).</t>
  </si>
  <si>
    <t>В случае выполнения нескольких мероприятий информация по каждому из них указывается в отдельной колонке</t>
  </si>
  <si>
    <t>ФОРМА 4.5 Информация об инвестиционных программах ООО "Шахтинская ГТЭС"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</si>
</sst>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"/>
      <color theme="0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rgb="FF33339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0"/>
      <name val="Arial"/>
      <family val="2"/>
      <charset val="204"/>
    </font>
    <font>
      <sz val="15"/>
      <name val="Tahoma"/>
      <family val="2"/>
      <charset val="204"/>
    </font>
    <font>
      <sz val="15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sz val="1"/>
      <color indexed="62"/>
      <name val="Tahoma"/>
      <family val="2"/>
      <charset val="204"/>
    </font>
    <font>
      <sz val="9"/>
      <color theme="1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sz val="9"/>
      <color indexed="81"/>
      <name val="Tahoma"/>
      <family val="2"/>
      <charset val="204"/>
    </font>
    <font>
      <sz val="1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2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indexed="22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8" fillId="0" borderId="4" applyBorder="0">
      <alignment horizontal="center" vertical="center" wrapText="1"/>
    </xf>
    <xf numFmtId="49" fontId="4" fillId="0" borderId="0" applyBorder="0">
      <alignment vertical="top"/>
    </xf>
    <xf numFmtId="0" fontId="1" fillId="0" borderId="0"/>
    <xf numFmtId="0" fontId="13" fillId="0" borderId="0"/>
    <xf numFmtId="0" fontId="2" fillId="0" borderId="0"/>
  </cellStyleXfs>
  <cellXfs count="91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49" fontId="10" fillId="0" borderId="2" xfId="4" applyFont="1" applyFill="1" applyBorder="1" applyAlignment="1" applyProtection="1">
      <alignment horizontal="center" vertical="center" wrapText="1"/>
    </xf>
    <xf numFmtId="0" fontId="4" fillId="0" borderId="0" xfId="5" applyFont="1" applyFill="1" applyProtection="1"/>
    <xf numFmtId="49" fontId="11" fillId="0" borderId="6" xfId="3" applyNumberFormat="1" applyFont="1" applyFill="1" applyBorder="1" applyAlignment="1" applyProtection="1">
      <alignment horizontal="center" vertical="center" wrapText="1"/>
    </xf>
    <xf numFmtId="49" fontId="11" fillId="0" borderId="0" xfId="3" applyNumberFormat="1" applyFont="1" applyFill="1" applyBorder="1" applyAlignment="1" applyProtection="1">
      <alignment horizontal="center" vertical="center" wrapText="1"/>
    </xf>
    <xf numFmtId="49" fontId="11" fillId="0" borderId="7" xfId="3" applyNumberFormat="1" applyFont="1" applyFill="1" applyBorder="1" applyAlignment="1" applyProtection="1">
      <alignment horizontal="center" vertical="center" wrapText="1"/>
    </xf>
    <xf numFmtId="0" fontId="12" fillId="0" borderId="8" xfId="5" applyNumberFormat="1" applyFont="1" applyFill="1" applyBorder="1" applyAlignment="1" applyProtection="1">
      <alignment horizontal="center" wrapText="1"/>
    </xf>
    <xf numFmtId="0" fontId="4" fillId="0" borderId="0" xfId="5" applyNumberFormat="1" applyFont="1" applyFill="1" applyBorder="1" applyAlignment="1" applyProtection="1">
      <alignment horizontal="center" wrapText="1"/>
    </xf>
    <xf numFmtId="0" fontId="4" fillId="0" borderId="9" xfId="6" applyFont="1" applyFill="1" applyBorder="1" applyAlignment="1" applyProtection="1">
      <alignment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49" fontId="4" fillId="2" borderId="10" xfId="7" applyNumberFormat="1" applyFont="1" applyFill="1" applyBorder="1" applyAlignment="1" applyProtection="1">
      <alignment horizontal="left" vertical="center" wrapText="1"/>
    </xf>
    <xf numFmtId="49" fontId="4" fillId="3" borderId="10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5" applyNumberFormat="1" applyFont="1" applyFill="1" applyBorder="1" applyAlignment="1" applyProtection="1">
      <alignment horizontal="center" wrapText="1"/>
    </xf>
    <xf numFmtId="0" fontId="14" fillId="0" borderId="0" xfId="5" applyFont="1"/>
    <xf numFmtId="49" fontId="0" fillId="3" borderId="2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" applyFont="1" applyFill="1" applyBorder="1" applyAlignment="1" applyProtection="1">
      <alignment horizontal="left" vertical="center" wrapText="1" indent="1"/>
    </xf>
    <xf numFmtId="49" fontId="0" fillId="4" borderId="2" xfId="7" applyNumberFormat="1" applyFont="1" applyFill="1" applyBorder="1" applyAlignment="1" applyProtection="1">
      <alignment horizontal="center" vertical="center" wrapText="1"/>
      <protection locked="0"/>
    </xf>
    <xf numFmtId="49" fontId="0" fillId="5" borderId="2" xfId="7" applyNumberFormat="1" applyFont="1" applyFill="1" applyBorder="1" applyAlignment="1" applyProtection="1">
      <alignment horizontal="center" vertical="center" wrapText="1"/>
    </xf>
    <xf numFmtId="4" fontId="4" fillId="5" borderId="10" xfId="1" applyNumberFormat="1" applyFont="1" applyFill="1" applyBorder="1" applyAlignment="1" applyProtection="1">
      <alignment horizontal="right" vertical="center" wrapText="1"/>
    </xf>
    <xf numFmtId="0" fontId="6" fillId="0" borderId="11" xfId="5" applyNumberFormat="1" applyFont="1" applyFill="1" applyBorder="1" applyAlignment="1" applyProtection="1">
      <alignment horizontal="center" wrapText="1"/>
    </xf>
    <xf numFmtId="0" fontId="3" fillId="0" borderId="0" xfId="5" applyNumberFormat="1" applyFont="1" applyFill="1" applyBorder="1" applyAlignment="1" applyProtection="1">
      <alignment horizontal="center" wrapText="1"/>
    </xf>
    <xf numFmtId="0" fontId="15" fillId="0" borderId="0" xfId="5" applyFont="1"/>
    <xf numFmtId="1" fontId="4" fillId="3" borderId="3" xfId="1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49" fontId="4" fillId="3" borderId="3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12" xfId="1" applyFont="1" applyFill="1" applyBorder="1" applyAlignment="1" applyProtection="1">
      <alignment horizontal="center" vertical="center" wrapText="1"/>
    </xf>
    <xf numFmtId="4" fontId="4" fillId="3" borderId="10" xfId="1" applyNumberFormat="1" applyFont="1" applyFill="1" applyBorder="1" applyAlignment="1" applyProtection="1">
      <alignment horizontal="right" vertical="center" wrapText="1"/>
      <protection locked="0"/>
    </xf>
    <xf numFmtId="4" fontId="4" fillId="4" borderId="10" xfId="1" applyNumberFormat="1" applyFont="1" applyFill="1" applyBorder="1" applyAlignment="1" applyProtection="1">
      <alignment horizontal="right" vertical="center" wrapText="1"/>
      <protection locked="0"/>
    </xf>
    <xf numFmtId="49" fontId="16" fillId="6" borderId="13" xfId="4" applyFont="1" applyFill="1" applyBorder="1" applyAlignment="1" applyProtection="1">
      <alignment horizontal="left" vertical="center"/>
    </xf>
    <xf numFmtId="49" fontId="17" fillId="6" borderId="14" xfId="4" applyFont="1" applyFill="1" applyBorder="1" applyAlignment="1" applyProtection="1">
      <alignment horizontal="left" vertical="center" indent="2"/>
    </xf>
    <xf numFmtId="49" fontId="17" fillId="6" borderId="15" xfId="4" applyFont="1" applyFill="1" applyBorder="1" applyAlignment="1" applyProtection="1">
      <alignment horizontal="left" vertical="center" indent="1"/>
    </xf>
    <xf numFmtId="49" fontId="17" fillId="6" borderId="15" xfId="4" applyFont="1" applyFill="1" applyBorder="1" applyAlignment="1" applyProtection="1">
      <alignment horizontal="left" vertical="center"/>
    </xf>
    <xf numFmtId="49" fontId="18" fillId="0" borderId="16" xfId="4" applyFont="1" applyFill="1" applyBorder="1" applyAlignment="1" applyProtection="1">
      <alignment horizontal="left" vertical="center"/>
    </xf>
    <xf numFmtId="49" fontId="4" fillId="0" borderId="17" xfId="1" applyNumberFormat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4" fontId="4" fillId="5" borderId="17" xfId="1" applyNumberFormat="1" applyFont="1" applyFill="1" applyBorder="1" applyAlignment="1" applyProtection="1">
      <alignment horizontal="right" vertical="center" wrapText="1"/>
    </xf>
    <xf numFmtId="0" fontId="4" fillId="0" borderId="10" xfId="1" applyNumberFormat="1" applyFont="1" applyFill="1" applyBorder="1" applyAlignment="1" applyProtection="1">
      <alignment horizontal="center" vertical="center" wrapText="1"/>
    </xf>
    <xf numFmtId="49" fontId="16" fillId="6" borderId="18" xfId="4" applyFont="1" applyFill="1" applyBorder="1" applyAlignment="1" applyProtection="1">
      <alignment horizontal="left" vertical="center" indent="1"/>
    </xf>
    <xf numFmtId="49" fontId="17" fillId="6" borderId="14" xfId="4" applyFont="1" applyFill="1" applyBorder="1" applyAlignment="1" applyProtection="1">
      <alignment horizontal="left" vertical="center" indent="1"/>
    </xf>
    <xf numFmtId="49" fontId="17" fillId="6" borderId="14" xfId="4" applyFont="1" applyFill="1" applyBorder="1" applyAlignment="1" applyProtection="1">
      <alignment horizontal="left" vertical="center"/>
    </xf>
    <xf numFmtId="0" fontId="3" fillId="0" borderId="0" xfId="5" applyNumberFormat="1" applyFont="1" applyFill="1" applyBorder="1" applyAlignment="1" applyProtection="1"/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6" fillId="0" borderId="19" xfId="5" applyNumberFormat="1" applyFont="1" applyFill="1" applyBorder="1" applyAlignment="1" applyProtection="1"/>
    <xf numFmtId="0" fontId="3" fillId="0" borderId="0" xfId="1" applyNumberFormat="1" applyFont="1" applyFill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 indent="1"/>
    </xf>
    <xf numFmtId="0" fontId="4" fillId="0" borderId="2" xfId="1" applyFont="1" applyFill="1" applyBorder="1" applyAlignment="1" applyProtection="1">
      <alignment horizontal="left" vertical="center" wrapText="1" indent="2"/>
    </xf>
    <xf numFmtId="4" fontId="4" fillId="4" borderId="2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1" applyFont="1" applyFill="1" applyAlignment="1" applyProtection="1">
      <alignment vertical="center" wrapText="1"/>
    </xf>
    <xf numFmtId="49" fontId="4" fillId="3" borderId="2" xfId="1" applyNumberFormat="1" applyFont="1" applyFill="1" applyBorder="1" applyAlignment="1" applyProtection="1">
      <alignment horizontal="left" vertical="center" wrapText="1" indent="1"/>
      <protection locked="0"/>
    </xf>
    <xf numFmtId="49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49" fontId="16" fillId="6" borderId="20" xfId="4" applyFont="1" applyFill="1" applyBorder="1" applyAlignment="1" applyProtection="1">
      <alignment horizontal="left" vertical="center" indent="1"/>
    </xf>
    <xf numFmtId="49" fontId="17" fillId="6" borderId="21" xfId="4" applyFont="1" applyFill="1" applyBorder="1" applyAlignment="1" applyProtection="1">
      <alignment horizontal="left" vertical="center" indent="1"/>
    </xf>
    <xf numFmtId="49" fontId="17" fillId="6" borderId="21" xfId="4" applyFont="1" applyFill="1" applyBorder="1" applyAlignment="1" applyProtection="1">
      <alignment horizontal="left" vertical="center"/>
    </xf>
    <xf numFmtId="0" fontId="6" fillId="0" borderId="11" xfId="5" applyNumberFormat="1" applyFont="1" applyFill="1" applyBorder="1" applyAlignment="1" applyProtection="1"/>
    <xf numFmtId="0" fontId="4" fillId="0" borderId="10" xfId="1" applyFont="1" applyFill="1" applyBorder="1" applyAlignment="1" applyProtection="1">
      <alignment horizontal="left" vertical="center" wrapText="1" indent="2"/>
    </xf>
    <xf numFmtId="49" fontId="4" fillId="3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6" fillId="0" borderId="8" xfId="5" applyNumberFormat="1" applyFont="1" applyFill="1" applyBorder="1" applyAlignment="1" applyProtection="1"/>
    <xf numFmtId="0" fontId="3" fillId="0" borderId="8" xfId="5" applyNumberFormat="1" applyFont="1" applyFill="1" applyBorder="1" applyAlignment="1" applyProtection="1"/>
    <xf numFmtId="0" fontId="4" fillId="0" borderId="22" xfId="1" applyFont="1" applyFill="1" applyBorder="1" applyAlignment="1" applyProtection="1">
      <alignment vertical="center" wrapText="1"/>
    </xf>
    <xf numFmtId="49" fontId="16" fillId="6" borderId="13" xfId="4" applyFont="1" applyFill="1" applyBorder="1" applyAlignment="1" applyProtection="1">
      <alignment horizontal="left" vertical="center" indent="1"/>
    </xf>
    <xf numFmtId="49" fontId="18" fillId="0" borderId="9" xfId="4" applyFont="1" applyFill="1" applyBorder="1" applyAlignment="1" applyProtection="1">
      <alignment horizontal="left" vertical="center"/>
    </xf>
    <xf numFmtId="0" fontId="19" fillId="0" borderId="0" xfId="5" applyFont="1" applyBorder="1"/>
    <xf numFmtId="0" fontId="14" fillId="0" borderId="0" xfId="1" applyFont="1" applyFill="1" applyAlignment="1" applyProtection="1">
      <alignment vertical="center" wrapText="1"/>
    </xf>
    <xf numFmtId="0" fontId="20" fillId="0" borderId="0" xfId="5" applyNumberFormat="1" applyFont="1" applyFill="1" applyBorder="1" applyAlignment="1" applyProtection="1">
      <alignment horizontal="right" vertical="top"/>
    </xf>
    <xf numFmtId="0" fontId="9" fillId="0" borderId="0" xfId="1" applyFont="1" applyFill="1" applyAlignment="1" applyProtection="1">
      <alignment vertical="center" wrapText="1"/>
    </xf>
    <xf numFmtId="3" fontId="4" fillId="4" borderId="2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5" applyNumberFormat="1" applyFont="1" applyFill="1" applyBorder="1" applyAlignment="1" applyProtection="1">
      <alignment horizontal="left" vertical="top" wrapText="1" indent="1"/>
    </xf>
    <xf numFmtId="0" fontId="4" fillId="0" borderId="0" xfId="1" applyFont="1" applyFill="1" applyAlignment="1" applyProtection="1">
      <alignment horizontal="left" vertical="center" wrapText="1" indent="1"/>
    </xf>
    <xf numFmtId="49" fontId="3" fillId="0" borderId="0" xfId="1" applyNumberFormat="1" applyFont="1" applyFill="1" applyAlignment="1" applyProtection="1">
      <alignment horizontal="center" vertical="center" wrapText="1"/>
    </xf>
    <xf numFmtId="0" fontId="22" fillId="0" borderId="5" xfId="2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4" fillId="0" borderId="5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</xf>
  </cellXfs>
  <cellStyles count="8">
    <cellStyle name="ЗаголовокСтолбца" xfId="3"/>
    <cellStyle name="Обычный" xfId="0" builtinId="0"/>
    <cellStyle name="Обычный 12" xfId="5"/>
    <cellStyle name="Обычный 3" xfId="4"/>
    <cellStyle name="Обычный_Forma_5_Книга2" xfId="6"/>
    <cellStyle name="Обычный_ЖКУ_проект3" xfId="7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17</xdr:row>
      <xdr:rowOff>0</xdr:rowOff>
    </xdr:from>
    <xdr:to>
      <xdr:col>14</xdr:col>
      <xdr:colOff>190500</xdr:colOff>
      <xdr:row>17</xdr:row>
      <xdr:rowOff>190500</xdr:rowOff>
    </xdr:to>
    <xdr:grpSp>
      <xdr:nvGrpSpPr>
        <xdr:cNvPr id="2" name="shCalendar" hidden="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pSpPr>
          <a:grpSpLocks/>
        </xdr:cNvGrpSpPr>
      </xdr:nvGrpSpPr>
      <xdr:grpSpPr bwMode="auto">
        <a:xfrm>
          <a:off x="12144375" y="58388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="" xmlns:a16="http://schemas.microsoft.com/office/drawing/2014/main" id="{00000000-0008-0000-0B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B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38100</xdr:rowOff>
    </xdr:to>
    <xdr:pic macro="[1]!modInfo.FREEZE_PANES_STATIC">
      <xdr:nvPicPr>
        <xdr:cNvPr id="5" name="FREEZE_PANES_I11" descr="update_org.png" hidden="1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38100</xdr:rowOff>
    </xdr:to>
    <xdr:pic macro="[1]!modInfo.FREEZE_PANES_STATIC">
      <xdr:nvPicPr>
        <xdr:cNvPr id="6" name="UNFREEZE_PANES_I11" descr="update_org.png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SKRYTIE%20INFORMATSII%20&#1076;&#1083;&#1103;%20&#1056;&#1057;&#1058;/&#1056;&#1040;&#1057;&#1050;&#1056;&#1067;&#1058;&#1048;&#1045;%20&#1058;&#1045;&#1055;&#1051;&#1054;/&#1060;&#1040;&#1050;&#1058;%20&#1048;&#1057;&#1055;&#1054;&#1051;&#1053;&#1045;&#1053;&#1048;&#1045;%20&#1058;&#1040;&#1056;&#1048;&#1060;&#1040;%20&#1058;&#1069;%20&#1076;&#1086;%2030.04/&#1056;&#1040;&#1057;&#1050;&#1056;&#1067;&#1058;&#1048;&#1045;%20&#1048;&#1053;&#1060;&#1054;&#1056;&#1052;%20&#1079;&#1072;%202020&#1075;.%20&#1060;&#1040;&#1050;&#1058;%20&#1089;&#1076;&#1072;&#1095;&#1072;%20&#1076;&#1086;%2030.04.2021&#1075;/&#1048;&#1074;&#1077;&#1089;&#1090;&#1080;&#1094;&#1080;&#1086;&#1085;&#1085;&#1072;&#1103;%20&#1087;&#1088;&#1086;&#1075;&#1088;&#1072;&#1084;&#1084;&#1072;/FAS.JKH.OPEN.INFO.BALANCE.WARM(v2.0)%20&#1048;&#1055;&#1064;&#1043;&#1058;&#1069;&#105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frmListIP"/>
      <sheetName val="REESTR_IP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O2" t="str">
            <v>кредиты банков</v>
          </cell>
        </row>
        <row r="3">
          <cell r="O3" t="str">
            <v>кредиты иностранных банков</v>
          </cell>
        </row>
        <row r="4">
          <cell r="O4" t="str">
            <v>заемные средства др. организаций</v>
          </cell>
        </row>
        <row r="5">
          <cell r="O5" t="str">
            <v>федеральный бюджет</v>
          </cell>
        </row>
        <row r="6">
          <cell r="O6" t="str">
            <v>бюджет субъекта Российской Федерации</v>
          </cell>
        </row>
        <row r="7">
          <cell r="O7" t="str">
            <v>бюджет муниципального образования</v>
          </cell>
        </row>
        <row r="8">
          <cell r="O8" t="str">
            <v>средства внебюджетных фондов</v>
          </cell>
        </row>
        <row r="9">
          <cell r="O9" t="str">
            <v>прибыль, направленная на инвестиции</v>
          </cell>
        </row>
        <row r="10">
          <cell r="O10" t="str">
            <v>амортизация</v>
          </cell>
        </row>
        <row r="11">
          <cell r="O11" t="str">
            <v>инвестиционная надбавка к тарифу</v>
          </cell>
        </row>
        <row r="12">
          <cell r="O12" t="str">
            <v>плата за подключение (технологическое присоединение)</v>
          </cell>
        </row>
        <row r="13">
          <cell r="O13" t="str">
            <v>прочие средства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102"/>
  <sheetViews>
    <sheetView tabSelected="1" topLeftCell="D1" workbookViewId="0">
      <pane xSplit="5" ySplit="10" topLeftCell="I11" activePane="bottomRight" state="frozen"/>
      <selection activeCell="D1" sqref="D1"/>
      <selection pane="topRight" activeCell="I1" sqref="I1"/>
      <selection pane="bottomLeft" activeCell="D11" sqref="D11"/>
      <selection pane="bottomRight" activeCell="I76" sqref="I76"/>
    </sheetView>
  </sheetViews>
  <sheetFormatPr defaultColWidth="10.5703125" defaultRowHeight="11.25" outlineLevelRow="1" x14ac:dyDescent="0.25"/>
  <cols>
    <col min="1" max="1" width="8" style="1" hidden="1" customWidth="1"/>
    <col min="2" max="2" width="4.140625" style="2" hidden="1" customWidth="1"/>
    <col min="3" max="3" width="2" style="1" hidden="1" customWidth="1"/>
    <col min="4" max="4" width="3.7109375" style="1" customWidth="1"/>
    <col min="5" max="5" width="3.7109375" style="3" customWidth="1"/>
    <col min="6" max="6" width="7.7109375" style="3" customWidth="1"/>
    <col min="7" max="7" width="44.7109375" style="3" customWidth="1"/>
    <col min="8" max="8" width="14" style="3" customWidth="1"/>
    <col min="9" max="9" width="42.5703125" style="3" customWidth="1"/>
    <col min="10" max="10" width="25.7109375" style="3" hidden="1" customWidth="1"/>
    <col min="11" max="11" width="33.42578125" style="3" customWidth="1"/>
    <col min="12" max="12" width="32.28515625" style="3" customWidth="1"/>
    <col min="13" max="13" width="12.5703125" style="3" hidden="1" customWidth="1"/>
    <col min="14" max="14" width="1.7109375" style="3" hidden="1" customWidth="1"/>
    <col min="15" max="15" width="54.7109375" style="3" customWidth="1"/>
    <col min="16" max="76" width="24.85546875" style="3" customWidth="1"/>
    <col min="77" max="16384" width="10.5703125" style="3"/>
  </cols>
  <sheetData>
    <row r="4" spans="5:16" x14ac:dyDescent="0.25">
      <c r="E4" s="4"/>
      <c r="F4" s="4"/>
      <c r="G4" s="4"/>
      <c r="H4" s="4"/>
      <c r="I4" s="5"/>
    </row>
    <row r="5" spans="5:16" ht="44.25" customHeight="1" x14ac:dyDescent="0.25">
      <c r="E5" s="4"/>
      <c r="F5" s="85" t="s">
        <v>171</v>
      </c>
      <c r="G5" s="85"/>
      <c r="H5" s="85"/>
      <c r="I5" s="85"/>
    </row>
    <row r="6" spans="5:16" ht="14.25" x14ac:dyDescent="0.25">
      <c r="E6" s="4"/>
      <c r="F6" s="4"/>
      <c r="G6" s="6"/>
      <c r="H6" s="6"/>
      <c r="I6" s="7"/>
      <c r="K6" s="8" t="s">
        <v>0</v>
      </c>
      <c r="L6" s="8" t="s">
        <v>0</v>
      </c>
    </row>
    <row r="7" spans="5:16" x14ac:dyDescent="0.25">
      <c r="E7" s="4"/>
      <c r="F7" s="86" t="s">
        <v>1</v>
      </c>
      <c r="G7" s="86"/>
      <c r="H7" s="86"/>
      <c r="I7" s="86"/>
      <c r="J7" s="86"/>
      <c r="K7" s="86"/>
      <c r="L7" s="86"/>
      <c r="M7" s="86"/>
      <c r="N7" s="86"/>
      <c r="O7" s="86" t="s">
        <v>2</v>
      </c>
    </row>
    <row r="8" spans="5:16" x14ac:dyDescent="0.25">
      <c r="E8" s="4"/>
      <c r="F8" s="86" t="s">
        <v>3</v>
      </c>
      <c r="G8" s="87" t="s">
        <v>4</v>
      </c>
      <c r="H8" s="87" t="s">
        <v>5</v>
      </c>
      <c r="I8" s="88"/>
      <c r="J8" s="89"/>
      <c r="K8" s="89"/>
      <c r="L8" s="89"/>
      <c r="M8" s="90"/>
      <c r="N8" s="9"/>
      <c r="O8" s="86"/>
    </row>
    <row r="9" spans="5:16" ht="22.5" x14ac:dyDescent="0.15">
      <c r="F9" s="86"/>
      <c r="G9" s="87"/>
      <c r="H9" s="87"/>
      <c r="I9" s="10" t="s">
        <v>6</v>
      </c>
      <c r="J9" s="10" t="s">
        <v>7</v>
      </c>
      <c r="K9" s="10" t="s">
        <v>7</v>
      </c>
      <c r="L9" s="10" t="s">
        <v>7</v>
      </c>
      <c r="M9" s="11" t="s">
        <v>8</v>
      </c>
      <c r="N9" s="9"/>
      <c r="O9" s="86"/>
      <c r="P9" s="12"/>
    </row>
    <row r="10" spans="5:16" x14ac:dyDescent="0.15">
      <c r="F10" s="13" t="s">
        <v>9</v>
      </c>
      <c r="G10" s="14" t="s">
        <v>10</v>
      </c>
      <c r="H10" s="14" t="s">
        <v>11</v>
      </c>
      <c r="I10" s="14" t="s">
        <v>12</v>
      </c>
      <c r="J10" s="15" t="s">
        <v>13</v>
      </c>
      <c r="K10" s="15" t="s">
        <v>14</v>
      </c>
      <c r="L10" s="15" t="s">
        <v>15</v>
      </c>
      <c r="M10" s="16"/>
      <c r="N10" s="17"/>
      <c r="O10" s="18"/>
      <c r="P10" s="12"/>
    </row>
    <row r="11" spans="5:16" ht="120" customHeight="1" x14ac:dyDescent="0.25">
      <c r="F11" s="19">
        <v>1</v>
      </c>
      <c r="G11" s="20" t="s">
        <v>16</v>
      </c>
      <c r="H11" s="21" t="s">
        <v>17</v>
      </c>
      <c r="I11" s="22" t="s">
        <v>18</v>
      </c>
      <c r="J11" s="23"/>
      <c r="K11" s="23" t="s">
        <v>19</v>
      </c>
      <c r="L11" s="23" t="s">
        <v>20</v>
      </c>
      <c r="M11" s="24"/>
      <c r="N11" s="17"/>
      <c r="O11" s="9"/>
      <c r="P11" s="25"/>
    </row>
    <row r="12" spans="5:16" ht="22.5" x14ac:dyDescent="0.25">
      <c r="F12" s="19">
        <v>2</v>
      </c>
      <c r="G12" s="20" t="s">
        <v>21</v>
      </c>
      <c r="H12" s="21" t="s">
        <v>17</v>
      </c>
      <c r="I12" s="26" t="s">
        <v>22</v>
      </c>
      <c r="J12" s="21" t="s">
        <v>17</v>
      </c>
      <c r="K12" s="21" t="s">
        <v>17</v>
      </c>
      <c r="L12" s="21" t="s">
        <v>17</v>
      </c>
      <c r="M12" s="24"/>
      <c r="N12" s="17"/>
      <c r="O12" s="9" t="s">
        <v>23</v>
      </c>
      <c r="P12" s="25"/>
    </row>
    <row r="13" spans="5:16" ht="22.5" x14ac:dyDescent="0.25">
      <c r="F13" s="19" t="s">
        <v>24</v>
      </c>
      <c r="G13" s="27" t="s">
        <v>25</v>
      </c>
      <c r="H13" s="21" t="s">
        <v>17</v>
      </c>
      <c r="I13" s="28"/>
      <c r="J13" s="21" t="s">
        <v>17</v>
      </c>
      <c r="K13" s="21" t="s">
        <v>17</v>
      </c>
      <c r="L13" s="21" t="s">
        <v>17</v>
      </c>
      <c r="M13" s="24"/>
      <c r="N13" s="17"/>
      <c r="O13" s="9" t="s">
        <v>26</v>
      </c>
      <c r="P13" s="25"/>
    </row>
    <row r="14" spans="5:16" ht="56.25" x14ac:dyDescent="0.25">
      <c r="F14" s="19" t="s">
        <v>11</v>
      </c>
      <c r="G14" s="20" t="s">
        <v>27</v>
      </c>
      <c r="H14" s="21" t="s">
        <v>17</v>
      </c>
      <c r="I14" s="22" t="s">
        <v>28</v>
      </c>
      <c r="J14" s="21" t="s">
        <v>17</v>
      </c>
      <c r="K14" s="21" t="s">
        <v>17</v>
      </c>
      <c r="L14" s="21" t="s">
        <v>17</v>
      </c>
      <c r="M14" s="24"/>
      <c r="N14" s="17"/>
      <c r="O14" s="9" t="s">
        <v>29</v>
      </c>
      <c r="P14" s="25"/>
    </row>
    <row r="15" spans="5:16" ht="33.75" x14ac:dyDescent="0.25">
      <c r="F15" s="19" t="s">
        <v>12</v>
      </c>
      <c r="G15" s="20" t="s">
        <v>30</v>
      </c>
      <c r="H15" s="21" t="s">
        <v>17</v>
      </c>
      <c r="I15" s="23" t="s">
        <v>31</v>
      </c>
      <c r="J15" s="21" t="s">
        <v>17</v>
      </c>
      <c r="K15" s="21" t="s">
        <v>17</v>
      </c>
      <c r="L15" s="21" t="s">
        <v>17</v>
      </c>
      <c r="M15" s="24"/>
      <c r="N15" s="17"/>
      <c r="O15" s="9" t="s">
        <v>32</v>
      </c>
      <c r="P15" s="25"/>
    </row>
    <row r="16" spans="5:16" ht="22.5" x14ac:dyDescent="0.25">
      <c r="F16" s="19" t="s">
        <v>33</v>
      </c>
      <c r="G16" s="20" t="s">
        <v>34</v>
      </c>
      <c r="H16" s="21" t="s">
        <v>17</v>
      </c>
      <c r="I16" s="23" t="s">
        <v>35</v>
      </c>
      <c r="J16" s="21" t="s">
        <v>17</v>
      </c>
      <c r="K16" s="21" t="s">
        <v>17</v>
      </c>
      <c r="L16" s="21" t="s">
        <v>17</v>
      </c>
      <c r="M16" s="24"/>
      <c r="N16" s="17"/>
      <c r="O16" s="9"/>
      <c r="P16" s="25"/>
    </row>
    <row r="17" spans="1:16" ht="22.5" x14ac:dyDescent="0.25">
      <c r="F17" s="19" t="s">
        <v>36</v>
      </c>
      <c r="G17" s="20" t="s">
        <v>37</v>
      </c>
      <c r="H17" s="21" t="s">
        <v>17</v>
      </c>
      <c r="I17" s="29" t="s">
        <v>38</v>
      </c>
      <c r="J17" s="26"/>
      <c r="K17" s="26" t="s">
        <v>38</v>
      </c>
      <c r="L17" s="26" t="s">
        <v>38</v>
      </c>
      <c r="M17" s="24"/>
      <c r="N17" s="17"/>
      <c r="O17" s="9" t="s">
        <v>39</v>
      </c>
      <c r="P17" s="25"/>
    </row>
    <row r="18" spans="1:16" ht="22.5" x14ac:dyDescent="0.25">
      <c r="F18" s="19" t="s">
        <v>40</v>
      </c>
      <c r="G18" s="20" t="s">
        <v>41</v>
      </c>
      <c r="H18" s="21" t="s">
        <v>17</v>
      </c>
      <c r="I18" s="29" t="s">
        <v>42</v>
      </c>
      <c r="J18" s="26"/>
      <c r="K18" s="26" t="s">
        <v>42</v>
      </c>
      <c r="L18" s="26" t="s">
        <v>42</v>
      </c>
      <c r="M18" s="24"/>
      <c r="N18" s="17"/>
      <c r="O18" s="9" t="s">
        <v>43</v>
      </c>
      <c r="P18" s="25"/>
    </row>
    <row r="19" spans="1:16" ht="56.25" x14ac:dyDescent="0.25">
      <c r="F19" s="19" t="s">
        <v>44</v>
      </c>
      <c r="G19" s="20" t="s">
        <v>45</v>
      </c>
      <c r="H19" s="21" t="s">
        <v>46</v>
      </c>
      <c r="I19" s="30">
        <f>SUMIF(List06_flag_year,"y",I20:I27)</f>
        <v>122936.98000000001</v>
      </c>
      <c r="J19" s="30">
        <f>SUMIF(List06_flag_year,"y",J20:J27)</f>
        <v>0</v>
      </c>
      <c r="K19" s="30">
        <f>SUMIF(List06_flag_year,"y",K20:K27)</f>
        <v>45590.98</v>
      </c>
      <c r="L19" s="30">
        <f>SUMIF(List06_flag_year,"y",L20:L27)</f>
        <v>77346</v>
      </c>
      <c r="M19" s="31"/>
      <c r="N19" s="32"/>
      <c r="O19" s="9" t="s">
        <v>47</v>
      </c>
      <c r="P19" s="33"/>
    </row>
    <row r="20" spans="1:16" ht="67.5" hidden="1" x14ac:dyDescent="0.25">
      <c r="B20" s="84" t="s">
        <v>48</v>
      </c>
      <c r="F20" s="19" t="str">
        <f>B20</f>
        <v>8.0</v>
      </c>
      <c r="G20" s="34"/>
      <c r="H20" s="21" t="s">
        <v>46</v>
      </c>
      <c r="I20" s="30">
        <f>SUM(I21:I22)</f>
        <v>0</v>
      </c>
      <c r="J20" s="30">
        <f>SUM(J21:J22)</f>
        <v>0</v>
      </c>
      <c r="K20" s="30">
        <f>SUM(K21:K22)</f>
        <v>0</v>
      </c>
      <c r="L20" s="30">
        <f>SUM(L21:L22)</f>
        <v>0</v>
      </c>
      <c r="M20" s="31" t="s">
        <v>49</v>
      </c>
      <c r="N20" s="32"/>
      <c r="O20" s="9" t="s">
        <v>50</v>
      </c>
      <c r="P20" s="33"/>
    </row>
    <row r="21" spans="1:16" ht="101.25" hidden="1" x14ac:dyDescent="0.25">
      <c r="B21" s="84"/>
      <c r="C21" s="1">
        <v>1</v>
      </c>
      <c r="F21" s="35" t="str">
        <f>B20&amp;"."&amp;C21</f>
        <v>8.0.1</v>
      </c>
      <c r="G21" s="36"/>
      <c r="H21" s="37" t="s">
        <v>46</v>
      </c>
      <c r="I21" s="38"/>
      <c r="J21" s="39"/>
      <c r="K21" s="39"/>
      <c r="L21" s="39"/>
      <c r="M21" s="31" t="s">
        <v>51</v>
      </c>
      <c r="N21" s="32"/>
      <c r="O21" s="9" t="s">
        <v>52</v>
      </c>
      <c r="P21" s="33"/>
    </row>
    <row r="22" spans="1:16" ht="18.75" hidden="1" x14ac:dyDescent="0.25">
      <c r="B22" s="84"/>
      <c r="F22" s="40"/>
      <c r="G22" s="41" t="s">
        <v>53</v>
      </c>
      <c r="H22" s="42"/>
      <c r="I22" s="43"/>
      <c r="J22" s="43"/>
      <c r="K22" s="43"/>
      <c r="L22" s="43"/>
      <c r="M22" s="44"/>
      <c r="N22" s="32"/>
      <c r="O22" s="9"/>
      <c r="P22" s="33"/>
    </row>
    <row r="23" spans="1:16" ht="67.5" x14ac:dyDescent="0.25">
      <c r="B23" s="84" t="s">
        <v>54</v>
      </c>
      <c r="D23" s="8"/>
      <c r="F23" s="45" t="str">
        <f>B23</f>
        <v>8.1</v>
      </c>
      <c r="G23" s="34">
        <v>2022</v>
      </c>
      <c r="H23" s="46" t="s">
        <v>46</v>
      </c>
      <c r="I23" s="47">
        <f>SUM(I24:I26)</f>
        <v>122936.98000000001</v>
      </c>
      <c r="J23" s="30">
        <f>SUM(J24:J26)</f>
        <v>0</v>
      </c>
      <c r="K23" s="30">
        <f>SUM(K24:K26)</f>
        <v>45590.98</v>
      </c>
      <c r="L23" s="30">
        <f>SUM(L24:L26)</f>
        <v>77346</v>
      </c>
      <c r="M23" s="31" t="s">
        <v>49</v>
      </c>
      <c r="N23" s="32"/>
      <c r="O23" s="9" t="s">
        <v>50</v>
      </c>
      <c r="P23" s="33"/>
    </row>
    <row r="24" spans="1:16" ht="101.25" x14ac:dyDescent="0.25">
      <c r="B24" s="84"/>
      <c r="C24" s="1">
        <v>1</v>
      </c>
      <c r="F24" s="48" t="str">
        <f>B23&amp;"."&amp;C24</f>
        <v>8.1.1</v>
      </c>
      <c r="G24" s="36" t="s">
        <v>55</v>
      </c>
      <c r="H24" s="21" t="s">
        <v>46</v>
      </c>
      <c r="I24" s="38">
        <f>K24+L24</f>
        <v>6248.91</v>
      </c>
      <c r="J24" s="39"/>
      <c r="K24" s="39">
        <v>2317.4</v>
      </c>
      <c r="L24" s="39">
        <v>3931.51</v>
      </c>
      <c r="M24" s="31" t="s">
        <v>51</v>
      </c>
      <c r="N24" s="32"/>
      <c r="O24" s="9" t="s">
        <v>52</v>
      </c>
      <c r="P24" s="33"/>
    </row>
    <row r="25" spans="1:16" ht="101.25" x14ac:dyDescent="0.25">
      <c r="B25" s="84"/>
      <c r="C25" s="1">
        <v>2</v>
      </c>
      <c r="E25" s="8" t="s">
        <v>0</v>
      </c>
      <c r="F25" s="35" t="str">
        <f>$B$23&amp;"."&amp;$C$25</f>
        <v>8.1.2</v>
      </c>
      <c r="G25" s="36" t="s">
        <v>56</v>
      </c>
      <c r="H25" s="37" t="s">
        <v>46</v>
      </c>
      <c r="I25" s="38">
        <f>K25+L25</f>
        <v>116688.07</v>
      </c>
      <c r="J25" s="39"/>
      <c r="K25" s="39">
        <v>43273.58</v>
      </c>
      <c r="L25" s="39">
        <v>73414.490000000005</v>
      </c>
      <c r="M25" s="31" t="s">
        <v>51</v>
      </c>
      <c r="N25" s="32"/>
      <c r="O25" s="9" t="s">
        <v>52</v>
      </c>
      <c r="P25" s="33"/>
    </row>
    <row r="26" spans="1:16" ht="18.75" x14ac:dyDescent="0.25">
      <c r="B26" s="84"/>
      <c r="F26" s="49"/>
      <c r="G26" s="41" t="s">
        <v>53</v>
      </c>
      <c r="H26" s="42"/>
      <c r="I26" s="43"/>
      <c r="J26" s="43"/>
      <c r="K26" s="43"/>
      <c r="L26" s="43"/>
      <c r="M26" s="44"/>
      <c r="N26" s="32"/>
      <c r="O26" s="9"/>
      <c r="P26" s="33"/>
    </row>
    <row r="27" spans="1:16" ht="18.75" x14ac:dyDescent="0.25">
      <c r="F27" s="49"/>
      <c r="G27" s="50" t="s">
        <v>57</v>
      </c>
      <c r="H27" s="50"/>
      <c r="I27" s="51"/>
      <c r="J27" s="51"/>
      <c r="K27" s="51"/>
      <c r="L27" s="51"/>
      <c r="M27" s="44"/>
      <c r="N27" s="52"/>
      <c r="O27" s="9"/>
      <c r="P27" s="33"/>
    </row>
    <row r="28" spans="1:16" ht="18.75" x14ac:dyDescent="0.25">
      <c r="F28" s="53" t="s">
        <v>58</v>
      </c>
      <c r="G28" s="54" t="s">
        <v>59</v>
      </c>
      <c r="H28" s="55" t="s">
        <v>17</v>
      </c>
      <c r="I28" s="55" t="s">
        <v>17</v>
      </c>
      <c r="J28" s="55" t="s">
        <v>17</v>
      </c>
      <c r="K28" s="55" t="s">
        <v>17</v>
      </c>
      <c r="L28" s="55" t="s">
        <v>17</v>
      </c>
      <c r="M28" s="56"/>
      <c r="N28" s="52"/>
      <c r="O28" s="9"/>
      <c r="P28" s="33"/>
    </row>
    <row r="29" spans="1:16" ht="18.75" x14ac:dyDescent="0.25">
      <c r="A29" s="57"/>
      <c r="B29" s="57"/>
      <c r="F29" s="53" t="s">
        <v>60</v>
      </c>
      <c r="G29" s="58" t="s">
        <v>61</v>
      </c>
      <c r="H29" s="55" t="s">
        <v>17</v>
      </c>
      <c r="I29" s="55" t="s">
        <v>17</v>
      </c>
      <c r="J29" s="55" t="s">
        <v>17</v>
      </c>
      <c r="K29" s="55" t="s">
        <v>17</v>
      </c>
      <c r="L29" s="55" t="s">
        <v>17</v>
      </c>
      <c r="M29" s="56"/>
      <c r="N29" s="52"/>
      <c r="O29" s="9"/>
      <c r="P29" s="33"/>
    </row>
    <row r="30" spans="1:16" ht="18.75" x14ac:dyDescent="0.25">
      <c r="A30" s="57"/>
      <c r="B30" s="57"/>
      <c r="F30" s="53" t="s">
        <v>62</v>
      </c>
      <c r="G30" s="59" t="s">
        <v>63</v>
      </c>
      <c r="H30" s="55" t="s">
        <v>64</v>
      </c>
      <c r="I30" s="60"/>
      <c r="J30" s="60"/>
      <c r="K30" s="60"/>
      <c r="L30" s="60"/>
      <c r="M30" s="56"/>
      <c r="N30" s="52"/>
      <c r="O30" s="9"/>
      <c r="P30" s="33"/>
    </row>
    <row r="31" spans="1:16" ht="18.75" x14ac:dyDescent="0.25">
      <c r="A31" s="57"/>
      <c r="B31" s="57"/>
      <c r="F31" s="53" t="s">
        <v>65</v>
      </c>
      <c r="G31" s="59" t="s">
        <v>66</v>
      </c>
      <c r="H31" s="55" t="s">
        <v>64</v>
      </c>
      <c r="I31" s="60"/>
      <c r="J31" s="60"/>
      <c r="K31" s="60"/>
      <c r="L31" s="60"/>
      <c r="M31" s="56"/>
      <c r="N31" s="52"/>
      <c r="O31" s="9"/>
      <c r="P31" s="33"/>
    </row>
    <row r="32" spans="1:16" ht="18.75" x14ac:dyDescent="0.15">
      <c r="A32" s="57"/>
      <c r="B32" s="57"/>
      <c r="F32" s="53" t="s">
        <v>67</v>
      </c>
      <c r="G32" s="58" t="s">
        <v>68</v>
      </c>
      <c r="H32" s="55" t="s">
        <v>17</v>
      </c>
      <c r="I32" s="55" t="s">
        <v>17</v>
      </c>
      <c r="J32" s="55" t="s">
        <v>17</v>
      </c>
      <c r="K32" s="55" t="s">
        <v>17</v>
      </c>
      <c r="L32" s="55" t="s">
        <v>17</v>
      </c>
      <c r="M32" s="56"/>
      <c r="N32" s="52"/>
      <c r="O32" s="9"/>
      <c r="P32" s="61"/>
    </row>
    <row r="33" spans="1:16" ht="56.25" x14ac:dyDescent="0.15">
      <c r="A33" s="57"/>
      <c r="B33" s="57"/>
      <c r="F33" s="53" t="s">
        <v>69</v>
      </c>
      <c r="G33" s="59" t="s">
        <v>63</v>
      </c>
      <c r="H33" s="55" t="s">
        <v>70</v>
      </c>
      <c r="I33" s="60"/>
      <c r="J33" s="60"/>
      <c r="K33" s="60"/>
      <c r="L33" s="60"/>
      <c r="M33" s="56"/>
      <c r="N33" s="52"/>
      <c r="O33" s="9" t="s">
        <v>71</v>
      </c>
      <c r="P33" s="61"/>
    </row>
    <row r="34" spans="1:16" ht="56.25" x14ac:dyDescent="0.15">
      <c r="A34" s="57"/>
      <c r="B34" s="57"/>
      <c r="F34" s="53" t="s">
        <v>72</v>
      </c>
      <c r="G34" s="59" t="s">
        <v>66</v>
      </c>
      <c r="H34" s="55" t="s">
        <v>70</v>
      </c>
      <c r="I34" s="60"/>
      <c r="J34" s="60"/>
      <c r="K34" s="60"/>
      <c r="L34" s="60"/>
      <c r="M34" s="56"/>
      <c r="N34" s="52"/>
      <c r="O34" s="9" t="s">
        <v>73</v>
      </c>
      <c r="P34" s="61"/>
    </row>
    <row r="35" spans="1:16" ht="22.5" x14ac:dyDescent="0.15">
      <c r="A35" s="57"/>
      <c r="B35" s="57"/>
      <c r="F35" s="53" t="s">
        <v>74</v>
      </c>
      <c r="G35" s="58" t="s">
        <v>75</v>
      </c>
      <c r="H35" s="55" t="s">
        <v>17</v>
      </c>
      <c r="I35" s="55" t="s">
        <v>17</v>
      </c>
      <c r="J35" s="55" t="s">
        <v>17</v>
      </c>
      <c r="K35" s="55" t="s">
        <v>17</v>
      </c>
      <c r="L35" s="55" t="s">
        <v>17</v>
      </c>
      <c r="M35" s="56"/>
      <c r="N35" s="52"/>
      <c r="O35" s="9"/>
      <c r="P35" s="61"/>
    </row>
    <row r="36" spans="1:16" ht="33.75" x14ac:dyDescent="0.15">
      <c r="A36" s="57"/>
      <c r="B36" s="57"/>
      <c r="F36" s="53" t="s">
        <v>76</v>
      </c>
      <c r="G36" s="59" t="s">
        <v>63</v>
      </c>
      <c r="H36" s="55" t="s">
        <v>77</v>
      </c>
      <c r="I36" s="60"/>
      <c r="J36" s="60"/>
      <c r="K36" s="60"/>
      <c r="L36" s="60"/>
      <c r="M36" s="56"/>
      <c r="N36" s="52"/>
      <c r="O36" s="9" t="s">
        <v>78</v>
      </c>
      <c r="P36" s="61"/>
    </row>
    <row r="37" spans="1:16" ht="33.75" x14ac:dyDescent="0.15">
      <c r="A37" s="57"/>
      <c r="B37" s="57"/>
      <c r="F37" s="53" t="s">
        <v>79</v>
      </c>
      <c r="G37" s="59" t="s">
        <v>66</v>
      </c>
      <c r="H37" s="55" t="s">
        <v>77</v>
      </c>
      <c r="I37" s="60"/>
      <c r="J37" s="60"/>
      <c r="K37" s="60"/>
      <c r="L37" s="60"/>
      <c r="M37" s="56"/>
      <c r="N37" s="52"/>
      <c r="O37" s="9" t="s">
        <v>80</v>
      </c>
      <c r="P37" s="61"/>
    </row>
    <row r="38" spans="1:16" ht="18.75" x14ac:dyDescent="0.15">
      <c r="A38" s="57"/>
      <c r="B38" s="57"/>
      <c r="F38" s="53" t="s">
        <v>81</v>
      </c>
      <c r="G38" s="58" t="s">
        <v>82</v>
      </c>
      <c r="H38" s="55" t="s">
        <v>17</v>
      </c>
      <c r="I38" s="55" t="s">
        <v>17</v>
      </c>
      <c r="J38" s="55" t="s">
        <v>17</v>
      </c>
      <c r="K38" s="55" t="s">
        <v>17</v>
      </c>
      <c r="L38" s="55" t="s">
        <v>17</v>
      </c>
      <c r="M38" s="56"/>
      <c r="N38" s="52"/>
      <c r="O38" s="9"/>
      <c r="P38" s="61"/>
    </row>
    <row r="39" spans="1:16" ht="33.75" x14ac:dyDescent="0.15">
      <c r="A39" s="57"/>
      <c r="B39" s="57"/>
      <c r="F39" s="53" t="s">
        <v>83</v>
      </c>
      <c r="G39" s="59" t="s">
        <v>63</v>
      </c>
      <c r="H39" s="55" t="s">
        <v>84</v>
      </c>
      <c r="I39" s="60"/>
      <c r="J39" s="60"/>
      <c r="K39" s="60"/>
      <c r="L39" s="60"/>
      <c r="M39" s="56"/>
      <c r="N39" s="52"/>
      <c r="O39" s="9" t="s">
        <v>85</v>
      </c>
      <c r="P39" s="61"/>
    </row>
    <row r="40" spans="1:16" ht="33.75" x14ac:dyDescent="0.15">
      <c r="A40" s="57"/>
      <c r="B40" s="57"/>
      <c r="F40" s="53" t="s">
        <v>86</v>
      </c>
      <c r="G40" s="59" t="s">
        <v>66</v>
      </c>
      <c r="H40" s="55" t="s">
        <v>84</v>
      </c>
      <c r="I40" s="60">
        <v>39.07</v>
      </c>
      <c r="J40" s="60"/>
      <c r="K40" s="60">
        <v>39.07</v>
      </c>
      <c r="L40" s="60">
        <v>39.07</v>
      </c>
      <c r="M40" s="56"/>
      <c r="N40" s="52"/>
      <c r="O40" s="9" t="s">
        <v>87</v>
      </c>
      <c r="P40" s="61"/>
    </row>
    <row r="41" spans="1:16" ht="18.75" x14ac:dyDescent="0.15">
      <c r="A41" s="57"/>
      <c r="B41" s="57"/>
      <c r="F41" s="53" t="s">
        <v>88</v>
      </c>
      <c r="G41" s="58" t="s">
        <v>89</v>
      </c>
      <c r="H41" s="55" t="s">
        <v>17</v>
      </c>
      <c r="I41" s="55" t="s">
        <v>17</v>
      </c>
      <c r="J41" s="55" t="s">
        <v>17</v>
      </c>
      <c r="K41" s="55" t="s">
        <v>17</v>
      </c>
      <c r="L41" s="55" t="s">
        <v>17</v>
      </c>
      <c r="M41" s="56"/>
      <c r="N41" s="52"/>
      <c r="O41" s="9"/>
      <c r="P41" s="61"/>
    </row>
    <row r="42" spans="1:16" ht="22.5" x14ac:dyDescent="0.15">
      <c r="A42" s="57"/>
      <c r="B42" s="57"/>
      <c r="F42" s="53" t="s">
        <v>90</v>
      </c>
      <c r="G42" s="59" t="s">
        <v>63</v>
      </c>
      <c r="H42" s="55" t="s">
        <v>91</v>
      </c>
      <c r="I42" s="60"/>
      <c r="J42" s="60"/>
      <c r="K42" s="60"/>
      <c r="L42" s="60"/>
      <c r="M42" s="56"/>
      <c r="N42" s="52"/>
      <c r="O42" s="9" t="s">
        <v>92</v>
      </c>
      <c r="P42" s="61"/>
    </row>
    <row r="43" spans="1:16" ht="22.5" x14ac:dyDescent="0.15">
      <c r="A43" s="57"/>
      <c r="B43" s="57"/>
      <c r="F43" s="53" t="s">
        <v>93</v>
      </c>
      <c r="G43" s="59" t="s">
        <v>66</v>
      </c>
      <c r="H43" s="55" t="s">
        <v>91</v>
      </c>
      <c r="I43" s="60"/>
      <c r="J43" s="60"/>
      <c r="K43" s="60"/>
      <c r="L43" s="60"/>
      <c r="M43" s="56"/>
      <c r="N43" s="52"/>
      <c r="O43" s="9" t="s">
        <v>94</v>
      </c>
      <c r="P43" s="61"/>
    </row>
    <row r="44" spans="1:16" ht="18.75" x14ac:dyDescent="0.15">
      <c r="A44" s="57"/>
      <c r="B44" s="57"/>
      <c r="F44" s="53" t="s">
        <v>95</v>
      </c>
      <c r="G44" s="58" t="s">
        <v>96</v>
      </c>
      <c r="H44" s="55" t="s">
        <v>17</v>
      </c>
      <c r="I44" s="55" t="s">
        <v>17</v>
      </c>
      <c r="J44" s="55" t="s">
        <v>17</v>
      </c>
      <c r="K44" s="55" t="s">
        <v>17</v>
      </c>
      <c r="L44" s="55" t="s">
        <v>17</v>
      </c>
      <c r="M44" s="56"/>
      <c r="N44" s="52"/>
      <c r="O44" s="9"/>
      <c r="P44" s="61"/>
    </row>
    <row r="45" spans="1:16" ht="18.75" x14ac:dyDescent="0.15">
      <c r="A45" s="57"/>
      <c r="B45" s="57"/>
      <c r="F45" s="53" t="s">
        <v>97</v>
      </c>
      <c r="G45" s="59" t="s">
        <v>63</v>
      </c>
      <c r="H45" s="55" t="s">
        <v>84</v>
      </c>
      <c r="I45" s="60"/>
      <c r="J45" s="60"/>
      <c r="K45" s="60"/>
      <c r="L45" s="60"/>
      <c r="M45" s="56"/>
      <c r="N45" s="52"/>
      <c r="O45" s="9"/>
      <c r="P45" s="61"/>
    </row>
    <row r="46" spans="1:16" ht="18.75" x14ac:dyDescent="0.15">
      <c r="A46" s="57"/>
      <c r="B46" s="57"/>
      <c r="F46" s="53" t="s">
        <v>98</v>
      </c>
      <c r="G46" s="59" t="s">
        <v>66</v>
      </c>
      <c r="H46" s="55" t="s">
        <v>84</v>
      </c>
      <c r="I46" s="60"/>
      <c r="J46" s="60"/>
      <c r="K46" s="60"/>
      <c r="L46" s="60"/>
      <c r="M46" s="56"/>
      <c r="N46" s="52"/>
      <c r="O46" s="9"/>
      <c r="P46" s="61"/>
    </row>
    <row r="47" spans="1:16" ht="18.75" x14ac:dyDescent="0.15">
      <c r="A47" s="57"/>
      <c r="B47" s="57"/>
      <c r="F47" s="53" t="s">
        <v>99</v>
      </c>
      <c r="G47" s="58" t="s">
        <v>100</v>
      </c>
      <c r="H47" s="55" t="s">
        <v>17</v>
      </c>
      <c r="I47" s="55" t="s">
        <v>17</v>
      </c>
      <c r="J47" s="55" t="s">
        <v>17</v>
      </c>
      <c r="K47" s="55" t="s">
        <v>17</v>
      </c>
      <c r="L47" s="55" t="s">
        <v>17</v>
      </c>
      <c r="M47" s="56"/>
      <c r="N47" s="52"/>
      <c r="O47" s="9"/>
      <c r="P47" s="61"/>
    </row>
    <row r="48" spans="1:16" ht="18.75" x14ac:dyDescent="0.15">
      <c r="A48" s="57"/>
      <c r="B48" s="57"/>
      <c r="F48" s="53" t="s">
        <v>101</v>
      </c>
      <c r="G48" s="59" t="s">
        <v>63</v>
      </c>
      <c r="H48" s="55" t="s">
        <v>84</v>
      </c>
      <c r="I48" s="60"/>
      <c r="J48" s="60"/>
      <c r="K48" s="60"/>
      <c r="L48" s="60"/>
      <c r="M48" s="56"/>
      <c r="N48" s="52"/>
      <c r="O48" s="9"/>
      <c r="P48" s="61"/>
    </row>
    <row r="49" spans="1:16" ht="18.75" x14ac:dyDescent="0.15">
      <c r="A49" s="57"/>
      <c r="B49" s="57"/>
      <c r="F49" s="53" t="s">
        <v>102</v>
      </c>
      <c r="G49" s="59" t="s">
        <v>66</v>
      </c>
      <c r="H49" s="55" t="s">
        <v>84</v>
      </c>
      <c r="I49" s="60"/>
      <c r="J49" s="60"/>
      <c r="K49" s="60"/>
      <c r="L49" s="60"/>
      <c r="M49" s="56"/>
      <c r="N49" s="52"/>
      <c r="O49" s="9"/>
      <c r="P49" s="61"/>
    </row>
    <row r="50" spans="1:16" ht="22.5" x14ac:dyDescent="0.15">
      <c r="A50" s="57"/>
      <c r="B50" s="57"/>
      <c r="F50" s="53" t="s">
        <v>103</v>
      </c>
      <c r="G50" s="58" t="s">
        <v>104</v>
      </c>
      <c r="H50" s="55" t="s">
        <v>17</v>
      </c>
      <c r="I50" s="55" t="s">
        <v>17</v>
      </c>
      <c r="J50" s="55" t="s">
        <v>17</v>
      </c>
      <c r="K50" s="55" t="s">
        <v>17</v>
      </c>
      <c r="L50" s="55" t="s">
        <v>17</v>
      </c>
      <c r="M50" s="56"/>
      <c r="N50" s="52"/>
      <c r="O50" s="9"/>
      <c r="P50" s="61"/>
    </row>
    <row r="51" spans="1:16" ht="18.75" x14ac:dyDescent="0.15">
      <c r="A51" s="57"/>
      <c r="B51" s="57"/>
      <c r="F51" s="53" t="s">
        <v>105</v>
      </c>
      <c r="G51" s="59" t="s">
        <v>63</v>
      </c>
      <c r="H51" s="55" t="s">
        <v>84</v>
      </c>
      <c r="I51" s="60"/>
      <c r="J51" s="60"/>
      <c r="K51" s="60"/>
      <c r="L51" s="60"/>
      <c r="M51" s="56"/>
      <c r="N51" s="52"/>
      <c r="O51" s="9"/>
      <c r="P51" s="61"/>
    </row>
    <row r="52" spans="1:16" ht="18.75" x14ac:dyDescent="0.15">
      <c r="A52" s="57"/>
      <c r="B52" s="57"/>
      <c r="F52" s="53" t="s">
        <v>106</v>
      </c>
      <c r="G52" s="59" t="s">
        <v>66</v>
      </c>
      <c r="H52" s="55" t="s">
        <v>84</v>
      </c>
      <c r="I52" s="60"/>
      <c r="J52" s="60"/>
      <c r="K52" s="60"/>
      <c r="L52" s="60"/>
      <c r="M52" s="56"/>
      <c r="N52" s="52"/>
      <c r="O52" s="9"/>
      <c r="P52" s="61"/>
    </row>
    <row r="53" spans="1:16" ht="18.75" x14ac:dyDescent="0.15">
      <c r="A53" s="57"/>
      <c r="B53" s="57"/>
      <c r="F53" s="53" t="s">
        <v>107</v>
      </c>
      <c r="G53" s="58" t="s">
        <v>108</v>
      </c>
      <c r="H53" s="55" t="s">
        <v>17</v>
      </c>
      <c r="I53" s="55" t="s">
        <v>17</v>
      </c>
      <c r="J53" s="55" t="s">
        <v>17</v>
      </c>
      <c r="K53" s="55" t="s">
        <v>17</v>
      </c>
      <c r="L53" s="55" t="s">
        <v>17</v>
      </c>
      <c r="M53" s="56"/>
      <c r="N53" s="52"/>
      <c r="O53" s="9"/>
      <c r="P53" s="61"/>
    </row>
    <row r="54" spans="1:16" ht="18.75" x14ac:dyDescent="0.15">
      <c r="A54" s="57"/>
      <c r="B54" s="57"/>
      <c r="F54" s="53" t="s">
        <v>109</v>
      </c>
      <c r="G54" s="59" t="s">
        <v>63</v>
      </c>
      <c r="H54" s="55" t="s">
        <v>84</v>
      </c>
      <c r="I54" s="60"/>
      <c r="J54" s="60"/>
      <c r="K54" s="60"/>
      <c r="L54" s="60"/>
      <c r="M54" s="56"/>
      <c r="N54" s="52"/>
      <c r="O54" s="9"/>
      <c r="P54" s="61"/>
    </row>
    <row r="55" spans="1:16" ht="18.75" x14ac:dyDescent="0.15">
      <c r="A55" s="57"/>
      <c r="B55" s="57"/>
      <c r="F55" s="53" t="s">
        <v>110</v>
      </c>
      <c r="G55" s="59" t="s">
        <v>66</v>
      </c>
      <c r="H55" s="55" t="s">
        <v>84</v>
      </c>
      <c r="I55" s="60"/>
      <c r="J55" s="60"/>
      <c r="K55" s="60"/>
      <c r="L55" s="60"/>
      <c r="M55" s="56"/>
      <c r="N55" s="52"/>
      <c r="O55" s="9"/>
      <c r="P55" s="61"/>
    </row>
    <row r="56" spans="1:16" ht="22.5" x14ac:dyDescent="0.15">
      <c r="A56" s="57"/>
      <c r="B56" s="57"/>
      <c r="F56" s="53" t="s">
        <v>111</v>
      </c>
      <c r="G56" s="58" t="s">
        <v>112</v>
      </c>
      <c r="H56" s="55" t="s">
        <v>17</v>
      </c>
      <c r="I56" s="55" t="s">
        <v>17</v>
      </c>
      <c r="J56" s="55" t="s">
        <v>17</v>
      </c>
      <c r="K56" s="55" t="s">
        <v>17</v>
      </c>
      <c r="L56" s="55" t="s">
        <v>17</v>
      </c>
      <c r="M56" s="56"/>
      <c r="N56" s="52"/>
      <c r="O56" s="9"/>
      <c r="P56" s="61"/>
    </row>
    <row r="57" spans="1:16" ht="18.75" x14ac:dyDescent="0.15">
      <c r="A57" s="57"/>
      <c r="B57" s="57"/>
      <c r="F57" s="53" t="s">
        <v>113</v>
      </c>
      <c r="G57" s="59" t="s">
        <v>63</v>
      </c>
      <c r="H57" s="55" t="s">
        <v>84</v>
      </c>
      <c r="I57" s="60"/>
      <c r="J57" s="60"/>
      <c r="K57" s="60"/>
      <c r="L57" s="60"/>
      <c r="M57" s="56"/>
      <c r="N57" s="52"/>
      <c r="O57" s="9"/>
      <c r="P57" s="61"/>
    </row>
    <row r="58" spans="1:16" ht="18.75" x14ac:dyDescent="0.15">
      <c r="A58" s="57"/>
      <c r="B58" s="57"/>
      <c r="F58" s="53" t="s">
        <v>114</v>
      </c>
      <c r="G58" s="59" t="s">
        <v>66</v>
      </c>
      <c r="H58" s="55" t="s">
        <v>84</v>
      </c>
      <c r="I58" s="60"/>
      <c r="J58" s="60"/>
      <c r="K58" s="60"/>
      <c r="L58" s="60"/>
      <c r="M58" s="56"/>
      <c r="N58" s="52"/>
      <c r="O58" s="9"/>
      <c r="P58" s="61"/>
    </row>
    <row r="59" spans="1:16" ht="18.75" x14ac:dyDescent="0.15">
      <c r="A59" s="57"/>
      <c r="B59" s="57"/>
      <c r="F59" s="53" t="s">
        <v>115</v>
      </c>
      <c r="G59" s="58" t="s">
        <v>116</v>
      </c>
      <c r="H59" s="55" t="s">
        <v>17</v>
      </c>
      <c r="I59" s="55" t="s">
        <v>17</v>
      </c>
      <c r="J59" s="55" t="s">
        <v>17</v>
      </c>
      <c r="K59" s="55" t="s">
        <v>17</v>
      </c>
      <c r="L59" s="55" t="s">
        <v>17</v>
      </c>
      <c r="M59" s="56"/>
      <c r="N59" s="52"/>
      <c r="O59" s="9"/>
      <c r="P59" s="61"/>
    </row>
    <row r="60" spans="1:16" ht="18.75" x14ac:dyDescent="0.15">
      <c r="A60" s="57"/>
      <c r="B60" s="57"/>
      <c r="F60" s="53" t="s">
        <v>117</v>
      </c>
      <c r="G60" s="59" t="s">
        <v>63</v>
      </c>
      <c r="H60" s="55" t="s">
        <v>118</v>
      </c>
      <c r="I60" s="60"/>
      <c r="J60" s="60"/>
      <c r="K60" s="60"/>
      <c r="L60" s="60"/>
      <c r="M60" s="56"/>
      <c r="N60" s="52"/>
      <c r="O60" s="9"/>
      <c r="P60" s="61"/>
    </row>
    <row r="61" spans="1:16" ht="18.75" x14ac:dyDescent="0.15">
      <c r="A61" s="57"/>
      <c r="B61" s="57"/>
      <c r="F61" s="53" t="s">
        <v>119</v>
      </c>
      <c r="G61" s="59" t="s">
        <v>66</v>
      </c>
      <c r="H61" s="55" t="s">
        <v>118</v>
      </c>
      <c r="I61" s="60">
        <v>151.4</v>
      </c>
      <c r="J61" s="60">
        <v>151.4</v>
      </c>
      <c r="K61" s="60">
        <v>151.4</v>
      </c>
      <c r="L61" s="60">
        <v>151.4</v>
      </c>
      <c r="M61" s="56"/>
      <c r="N61" s="52"/>
      <c r="O61" s="9"/>
      <c r="P61" s="61"/>
    </row>
    <row r="62" spans="1:16" ht="18.75" x14ac:dyDescent="0.15">
      <c r="A62" s="57"/>
      <c r="B62" s="57"/>
      <c r="F62" s="53" t="s">
        <v>120</v>
      </c>
      <c r="G62" s="58" t="s">
        <v>121</v>
      </c>
      <c r="H62" s="55" t="s">
        <v>17</v>
      </c>
      <c r="I62" s="55" t="s">
        <v>17</v>
      </c>
      <c r="J62" s="55" t="s">
        <v>17</v>
      </c>
      <c r="K62" s="55" t="s">
        <v>17</v>
      </c>
      <c r="L62" s="55" t="s">
        <v>17</v>
      </c>
      <c r="M62" s="56"/>
      <c r="N62" s="52"/>
      <c r="O62" s="9"/>
      <c r="P62" s="61"/>
    </row>
    <row r="63" spans="1:16" ht="18.75" x14ac:dyDescent="0.15">
      <c r="A63" s="57"/>
      <c r="B63" s="57"/>
      <c r="F63" s="53" t="s">
        <v>122</v>
      </c>
      <c r="G63" s="59" t="s">
        <v>63</v>
      </c>
      <c r="H63" s="55" t="s">
        <v>123</v>
      </c>
      <c r="I63" s="60"/>
      <c r="J63" s="60"/>
      <c r="K63" s="60"/>
      <c r="L63" s="60"/>
      <c r="M63" s="56"/>
      <c r="N63" s="52"/>
      <c r="O63" s="9"/>
      <c r="P63" s="61"/>
    </row>
    <row r="64" spans="1:16" ht="18.75" x14ac:dyDescent="0.15">
      <c r="A64" s="57"/>
      <c r="B64" s="57"/>
      <c r="F64" s="53" t="s">
        <v>124</v>
      </c>
      <c r="G64" s="59" t="s">
        <v>66</v>
      </c>
      <c r="H64" s="55" t="s">
        <v>123</v>
      </c>
      <c r="I64" s="60"/>
      <c r="J64" s="60"/>
      <c r="K64" s="60"/>
      <c r="L64" s="60"/>
      <c r="M64" s="56"/>
      <c r="N64" s="52"/>
      <c r="O64" s="9"/>
      <c r="P64" s="61"/>
    </row>
    <row r="65" spans="1:16" ht="18.75" x14ac:dyDescent="0.15">
      <c r="A65" s="57"/>
      <c r="B65" s="57"/>
      <c r="F65" s="53" t="s">
        <v>125</v>
      </c>
      <c r="G65" s="58" t="s">
        <v>126</v>
      </c>
      <c r="H65" s="55" t="s">
        <v>17</v>
      </c>
      <c r="I65" s="55" t="s">
        <v>17</v>
      </c>
      <c r="J65" s="55" t="s">
        <v>17</v>
      </c>
      <c r="K65" s="55" t="s">
        <v>17</v>
      </c>
      <c r="L65" s="55" t="s">
        <v>17</v>
      </c>
      <c r="M65" s="56"/>
      <c r="N65" s="52"/>
      <c r="O65" s="9"/>
      <c r="P65" s="61"/>
    </row>
    <row r="66" spans="1:16" ht="18.75" x14ac:dyDescent="0.15">
      <c r="A66" s="57"/>
      <c r="B66" s="57"/>
      <c r="F66" s="53" t="s">
        <v>127</v>
      </c>
      <c r="G66" s="59" t="s">
        <v>63</v>
      </c>
      <c r="H66" s="55" t="s">
        <v>123</v>
      </c>
      <c r="I66" s="60"/>
      <c r="J66" s="60"/>
      <c r="K66" s="60"/>
      <c r="L66" s="60"/>
      <c r="M66" s="56"/>
      <c r="N66" s="52"/>
      <c r="O66" s="9"/>
      <c r="P66" s="61"/>
    </row>
    <row r="67" spans="1:16" ht="18.75" x14ac:dyDescent="0.15">
      <c r="A67" s="57"/>
      <c r="B67" s="57"/>
      <c r="F67" s="53" t="s">
        <v>128</v>
      </c>
      <c r="G67" s="59" t="s">
        <v>66</v>
      </c>
      <c r="H67" s="55" t="s">
        <v>123</v>
      </c>
      <c r="I67" s="60"/>
      <c r="J67" s="60"/>
      <c r="K67" s="60"/>
      <c r="L67" s="60"/>
      <c r="M67" s="56"/>
      <c r="N67" s="52"/>
      <c r="O67" s="9"/>
      <c r="P67" s="61"/>
    </row>
    <row r="68" spans="1:16" ht="18.75" x14ac:dyDescent="0.15">
      <c r="A68" s="57"/>
      <c r="B68" s="57"/>
      <c r="F68" s="53" t="s">
        <v>129</v>
      </c>
      <c r="G68" s="58" t="s">
        <v>130</v>
      </c>
      <c r="H68" s="55" t="s">
        <v>17</v>
      </c>
      <c r="I68" s="55" t="s">
        <v>17</v>
      </c>
      <c r="J68" s="55" t="s">
        <v>17</v>
      </c>
      <c r="K68" s="55" t="s">
        <v>17</v>
      </c>
      <c r="L68" s="55" t="s">
        <v>17</v>
      </c>
      <c r="M68" s="56"/>
      <c r="N68" s="52"/>
      <c r="O68" s="9"/>
      <c r="P68" s="61"/>
    </row>
    <row r="69" spans="1:16" ht="22.5" x14ac:dyDescent="0.15">
      <c r="A69" s="57"/>
      <c r="B69" s="57"/>
      <c r="F69" s="53" t="s">
        <v>131</v>
      </c>
      <c r="G69" s="59" t="s">
        <v>63</v>
      </c>
      <c r="H69" s="55" t="s">
        <v>132</v>
      </c>
      <c r="I69" s="60"/>
      <c r="J69" s="60"/>
      <c r="K69" s="60"/>
      <c r="L69" s="60"/>
      <c r="M69" s="56"/>
      <c r="N69" s="52"/>
      <c r="O69" s="9" t="s">
        <v>133</v>
      </c>
      <c r="P69" s="61"/>
    </row>
    <row r="70" spans="1:16" ht="22.5" x14ac:dyDescent="0.15">
      <c r="A70" s="57"/>
      <c r="B70" s="57"/>
      <c r="F70" s="53" t="s">
        <v>134</v>
      </c>
      <c r="G70" s="59" t="s">
        <v>66</v>
      </c>
      <c r="H70" s="55" t="s">
        <v>132</v>
      </c>
      <c r="I70" s="81">
        <v>0</v>
      </c>
      <c r="J70" s="81"/>
      <c r="K70" s="81">
        <v>0</v>
      </c>
      <c r="L70" s="81">
        <v>0</v>
      </c>
      <c r="M70" s="56"/>
      <c r="N70" s="52"/>
      <c r="O70" s="9" t="s">
        <v>135</v>
      </c>
      <c r="P70" s="61"/>
    </row>
    <row r="71" spans="1:16" ht="18.75" x14ac:dyDescent="0.15">
      <c r="A71" s="57"/>
      <c r="B71" s="57"/>
      <c r="F71" s="53" t="s">
        <v>136</v>
      </c>
      <c r="G71" s="58" t="s">
        <v>137</v>
      </c>
      <c r="H71" s="55" t="s">
        <v>17</v>
      </c>
      <c r="I71" s="55" t="s">
        <v>17</v>
      </c>
      <c r="J71" s="55" t="s">
        <v>17</v>
      </c>
      <c r="K71" s="55" t="s">
        <v>17</v>
      </c>
      <c r="L71" s="55" t="s">
        <v>17</v>
      </c>
      <c r="M71" s="56"/>
      <c r="N71" s="52"/>
      <c r="O71" s="9"/>
      <c r="P71" s="61"/>
    </row>
    <row r="72" spans="1:16" ht="22.5" x14ac:dyDescent="0.15">
      <c r="A72" s="57"/>
      <c r="B72" s="57"/>
      <c r="F72" s="53" t="s">
        <v>138</v>
      </c>
      <c r="G72" s="59" t="s">
        <v>63</v>
      </c>
      <c r="H72" s="55" t="s">
        <v>139</v>
      </c>
      <c r="I72" s="60"/>
      <c r="J72" s="60"/>
      <c r="K72" s="60"/>
      <c r="L72" s="60"/>
      <c r="M72" s="56"/>
      <c r="N72" s="52"/>
      <c r="O72" s="9" t="s">
        <v>140</v>
      </c>
      <c r="P72" s="61"/>
    </row>
    <row r="73" spans="1:16" ht="22.5" x14ac:dyDescent="0.15">
      <c r="A73" s="57"/>
      <c r="B73" s="57"/>
      <c r="F73" s="53" t="s">
        <v>141</v>
      </c>
      <c r="G73" s="59" t="s">
        <v>66</v>
      </c>
      <c r="H73" s="55" t="s">
        <v>139</v>
      </c>
      <c r="I73" s="81">
        <v>0</v>
      </c>
      <c r="J73" s="81"/>
      <c r="K73" s="81">
        <v>0</v>
      </c>
      <c r="L73" s="81">
        <v>0</v>
      </c>
      <c r="M73" s="56"/>
      <c r="N73" s="52"/>
      <c r="O73" s="9" t="s">
        <v>142</v>
      </c>
      <c r="P73" s="61"/>
    </row>
    <row r="74" spans="1:16" ht="33.75" x14ac:dyDescent="0.15">
      <c r="A74" s="57"/>
      <c r="B74" s="57"/>
      <c r="F74" s="53" t="s">
        <v>143</v>
      </c>
      <c r="G74" s="58" t="s">
        <v>144</v>
      </c>
      <c r="H74" s="55" t="s">
        <v>17</v>
      </c>
      <c r="I74" s="55" t="s">
        <v>17</v>
      </c>
      <c r="J74" s="55" t="s">
        <v>17</v>
      </c>
      <c r="K74" s="55" t="s">
        <v>17</v>
      </c>
      <c r="L74" s="55" t="s">
        <v>17</v>
      </c>
      <c r="M74" s="56"/>
      <c r="N74" s="52"/>
      <c r="O74" s="9" t="s">
        <v>145</v>
      </c>
      <c r="P74" s="61"/>
    </row>
    <row r="75" spans="1:16" ht="56.25" x14ac:dyDescent="0.15">
      <c r="A75" s="57"/>
      <c r="B75" s="57"/>
      <c r="F75" s="53" t="s">
        <v>146</v>
      </c>
      <c r="G75" s="59" t="s">
        <v>63</v>
      </c>
      <c r="H75" s="55" t="s">
        <v>147</v>
      </c>
      <c r="I75" s="60"/>
      <c r="J75" s="60"/>
      <c r="K75" s="60"/>
      <c r="L75" s="60"/>
      <c r="M75" s="56"/>
      <c r="N75" s="52"/>
      <c r="O75" s="9" t="s">
        <v>148</v>
      </c>
      <c r="P75" s="61"/>
    </row>
    <row r="76" spans="1:16" ht="56.25" x14ac:dyDescent="0.15">
      <c r="A76" s="57"/>
      <c r="B76" s="57"/>
      <c r="F76" s="53" t="s">
        <v>149</v>
      </c>
      <c r="G76" s="59" t="s">
        <v>66</v>
      </c>
      <c r="H76" s="55" t="s">
        <v>147</v>
      </c>
      <c r="I76" s="60"/>
      <c r="J76" s="60"/>
      <c r="K76" s="60"/>
      <c r="L76" s="60"/>
      <c r="M76" s="56"/>
      <c r="N76" s="52"/>
      <c r="O76" s="9" t="s">
        <v>150</v>
      </c>
      <c r="P76" s="61"/>
    </row>
    <row r="77" spans="1:16" ht="18.75" x14ac:dyDescent="0.15">
      <c r="A77" s="57"/>
      <c r="B77" s="84" t="s">
        <v>143</v>
      </c>
      <c r="F77" s="53" t="str">
        <f>B77</f>
        <v>9.16</v>
      </c>
      <c r="G77" s="62"/>
      <c r="H77" s="63"/>
      <c r="I77" s="55" t="s">
        <v>17</v>
      </c>
      <c r="J77" s="55" t="s">
        <v>17</v>
      </c>
      <c r="K77" s="55" t="s">
        <v>17</v>
      </c>
      <c r="L77" s="55" t="s">
        <v>17</v>
      </c>
      <c r="M77" s="56"/>
      <c r="N77" s="52"/>
      <c r="O77" s="9"/>
      <c r="P77" s="61"/>
    </row>
    <row r="78" spans="1:16" ht="18.75" x14ac:dyDescent="0.15">
      <c r="A78" s="57"/>
      <c r="B78" s="84"/>
      <c r="F78" s="64" t="str">
        <f>B77&amp;".1"</f>
        <v>9.16.1</v>
      </c>
      <c r="G78" s="59" t="s">
        <v>63</v>
      </c>
      <c r="H78" s="64" t="str">
        <f>IF(H77="","x",H77)</f>
        <v>x</v>
      </c>
      <c r="I78" s="60"/>
      <c r="J78" s="60"/>
      <c r="K78" s="60"/>
      <c r="L78" s="60"/>
      <c r="M78" s="56"/>
      <c r="N78" s="52"/>
      <c r="O78" s="9"/>
      <c r="P78" s="61"/>
    </row>
    <row r="79" spans="1:16" ht="18.75" x14ac:dyDescent="0.15">
      <c r="A79" s="57"/>
      <c r="B79" s="84"/>
      <c r="F79" s="64" t="str">
        <f>B77&amp;".2"</f>
        <v>9.16.2</v>
      </c>
      <c r="G79" s="59" t="s">
        <v>66</v>
      </c>
      <c r="H79" s="64" t="str">
        <f>IF(H77="","x",H77)</f>
        <v>x</v>
      </c>
      <c r="I79" s="60"/>
      <c r="J79" s="60"/>
      <c r="K79" s="60"/>
      <c r="L79" s="60"/>
      <c r="M79" s="56"/>
      <c r="N79" s="52"/>
      <c r="O79" s="9"/>
      <c r="P79" s="61"/>
    </row>
    <row r="80" spans="1:16" ht="18.75" x14ac:dyDescent="0.15">
      <c r="F80" s="65"/>
      <c r="G80" s="66" t="s">
        <v>151</v>
      </c>
      <c r="H80" s="66"/>
      <c r="I80" s="67"/>
      <c r="J80" s="67"/>
      <c r="K80" s="67"/>
      <c r="L80" s="67"/>
      <c r="M80" s="44"/>
      <c r="N80" s="52"/>
      <c r="O80" s="9"/>
      <c r="P80" s="61"/>
    </row>
    <row r="81" spans="1:16" ht="22.5" x14ac:dyDescent="0.15">
      <c r="B81" s="2" t="s">
        <v>152</v>
      </c>
      <c r="F81" s="19" t="s">
        <v>153</v>
      </c>
      <c r="G81" s="20" t="s">
        <v>154</v>
      </c>
      <c r="H81" s="21" t="s">
        <v>17</v>
      </c>
      <c r="I81" s="21" t="s">
        <v>17</v>
      </c>
      <c r="J81" s="21" t="s">
        <v>17</v>
      </c>
      <c r="K81" s="21" t="s">
        <v>17</v>
      </c>
      <c r="L81" s="21" t="s">
        <v>17</v>
      </c>
      <c r="M81" s="68"/>
      <c r="N81" s="52"/>
      <c r="O81" s="9"/>
      <c r="P81" s="61"/>
    </row>
    <row r="82" spans="1:16" ht="22.5" x14ac:dyDescent="0.15">
      <c r="B82" s="84" t="s">
        <v>155</v>
      </c>
      <c r="F82" s="19" t="str">
        <f>B82</f>
        <v>10.0</v>
      </c>
      <c r="G82" s="27" t="s">
        <v>156</v>
      </c>
      <c r="H82" s="21" t="s">
        <v>46</v>
      </c>
      <c r="I82" s="30">
        <f>SUM(I83:I86)</f>
        <v>0</v>
      </c>
      <c r="J82" s="30">
        <f>SUM(J83:J86)</f>
        <v>0</v>
      </c>
      <c r="K82" s="30">
        <f>SUM(K83:K86)</f>
        <v>0</v>
      </c>
      <c r="L82" s="30">
        <f>SUM(L83:L86)</f>
        <v>0</v>
      </c>
      <c r="M82" s="68"/>
      <c r="N82" s="52"/>
      <c r="O82" s="9" t="s">
        <v>157</v>
      </c>
      <c r="P82" s="61"/>
    </row>
    <row r="83" spans="1:16" ht="22.5" x14ac:dyDescent="0.15">
      <c r="B83" s="84"/>
      <c r="F83" s="48" t="str">
        <f>B82&amp;".1"</f>
        <v>10.0.1</v>
      </c>
      <c r="G83" s="69" t="s">
        <v>158</v>
      </c>
      <c r="H83" s="21" t="s">
        <v>46</v>
      </c>
      <c r="I83" s="30">
        <f t="shared" ref="I83:L86" si="0">SUMIF($G$87:$G$97,$G83,I$87:I$97)</f>
        <v>0</v>
      </c>
      <c r="J83" s="30">
        <f t="shared" si="0"/>
        <v>0</v>
      </c>
      <c r="K83" s="30">
        <f t="shared" si="0"/>
        <v>0</v>
      </c>
      <c r="L83" s="30">
        <f t="shared" si="0"/>
        <v>0</v>
      </c>
      <c r="M83" s="68"/>
      <c r="N83" s="52"/>
      <c r="O83" s="9" t="s">
        <v>159</v>
      </c>
      <c r="P83" s="61"/>
    </row>
    <row r="84" spans="1:16" ht="22.5" x14ac:dyDescent="0.15">
      <c r="B84" s="84"/>
      <c r="F84" s="48" t="str">
        <f>B82&amp;".2"</f>
        <v>10.0.2</v>
      </c>
      <c r="G84" s="69" t="s">
        <v>160</v>
      </c>
      <c r="H84" s="21" t="s">
        <v>46</v>
      </c>
      <c r="I84" s="30">
        <f t="shared" si="0"/>
        <v>0</v>
      </c>
      <c r="J84" s="30">
        <f t="shared" si="0"/>
        <v>0</v>
      </c>
      <c r="K84" s="30">
        <f t="shared" si="0"/>
        <v>0</v>
      </c>
      <c r="L84" s="30">
        <f t="shared" si="0"/>
        <v>0</v>
      </c>
      <c r="M84" s="68"/>
      <c r="N84" s="52"/>
      <c r="O84" s="9" t="s">
        <v>161</v>
      </c>
      <c r="P84" s="61"/>
    </row>
    <row r="85" spans="1:16" ht="22.5" x14ac:dyDescent="0.15">
      <c r="B85" s="84"/>
      <c r="F85" s="48" t="str">
        <f>B82&amp;".3"</f>
        <v>10.0.3</v>
      </c>
      <c r="G85" s="69" t="s">
        <v>162</v>
      </c>
      <c r="H85" s="21" t="s">
        <v>46</v>
      </c>
      <c r="I85" s="30">
        <f t="shared" si="0"/>
        <v>0</v>
      </c>
      <c r="J85" s="30">
        <f t="shared" si="0"/>
        <v>0</v>
      </c>
      <c r="K85" s="30">
        <f t="shared" si="0"/>
        <v>0</v>
      </c>
      <c r="L85" s="30">
        <f t="shared" si="0"/>
        <v>0</v>
      </c>
      <c r="M85" s="68"/>
      <c r="N85" s="52"/>
      <c r="O85" s="9" t="s">
        <v>163</v>
      </c>
      <c r="P85" s="61"/>
    </row>
    <row r="86" spans="1:16" ht="22.5" x14ac:dyDescent="0.15">
      <c r="B86" s="84"/>
      <c r="F86" s="48" t="str">
        <f>B82&amp;".4"</f>
        <v>10.0.4</v>
      </c>
      <c r="G86" s="69" t="s">
        <v>164</v>
      </c>
      <c r="H86" s="21" t="s">
        <v>46</v>
      </c>
      <c r="I86" s="30">
        <f t="shared" si="0"/>
        <v>0</v>
      </c>
      <c r="J86" s="30">
        <f t="shared" si="0"/>
        <v>0</v>
      </c>
      <c r="K86" s="30">
        <f t="shared" si="0"/>
        <v>0</v>
      </c>
      <c r="L86" s="30">
        <f t="shared" si="0"/>
        <v>0</v>
      </c>
      <c r="M86" s="68"/>
      <c r="N86" s="52"/>
      <c r="O86" s="9" t="s">
        <v>165</v>
      </c>
      <c r="P86" s="61"/>
    </row>
    <row r="87" spans="1:16" ht="123.75" x14ac:dyDescent="0.15">
      <c r="B87" s="84" t="s">
        <v>155</v>
      </c>
      <c r="F87" s="19" t="str">
        <f>B87</f>
        <v>10.0</v>
      </c>
      <c r="G87" s="70" t="s">
        <v>55</v>
      </c>
      <c r="H87" s="21" t="s">
        <v>46</v>
      </c>
      <c r="I87" s="30">
        <f>SUM(I88:I91)</f>
        <v>0</v>
      </c>
      <c r="J87" s="30">
        <f>SUM(J88:J91)</f>
        <v>0</v>
      </c>
      <c r="K87" s="30">
        <f>SUM(K88:K91)</f>
        <v>0</v>
      </c>
      <c r="L87" s="30">
        <f>SUM(L88:L91)</f>
        <v>0</v>
      </c>
      <c r="M87" s="68" t="str">
        <f>G87</f>
        <v>амортизация</v>
      </c>
      <c r="N87" s="52"/>
      <c r="O87" s="9" t="s">
        <v>166</v>
      </c>
      <c r="P87" s="61"/>
    </row>
    <row r="88" spans="1:16" ht="18.75" x14ac:dyDescent="0.15">
      <c r="A88" s="71"/>
      <c r="B88" s="84"/>
      <c r="F88" s="48" t="str">
        <f>B87&amp;".1"</f>
        <v>10.0.1</v>
      </c>
      <c r="G88" s="69" t="s">
        <v>158</v>
      </c>
      <c r="H88" s="21" t="s">
        <v>46</v>
      </c>
      <c r="I88" s="38"/>
      <c r="J88" s="38"/>
      <c r="K88" s="38"/>
      <c r="L88" s="38"/>
      <c r="M88" s="68"/>
      <c r="N88" s="52"/>
      <c r="O88" s="9"/>
      <c r="P88" s="61"/>
    </row>
    <row r="89" spans="1:16" ht="18.75" x14ac:dyDescent="0.15">
      <c r="B89" s="84"/>
      <c r="F89" s="48" t="str">
        <f>B87&amp;".2"</f>
        <v>10.0.2</v>
      </c>
      <c r="G89" s="69" t="s">
        <v>160</v>
      </c>
      <c r="H89" s="21" t="s">
        <v>46</v>
      </c>
      <c r="I89" s="38"/>
      <c r="J89" s="38"/>
      <c r="K89" s="38"/>
      <c r="L89" s="38"/>
      <c r="M89" s="68"/>
      <c r="N89" s="52"/>
      <c r="O89" s="9"/>
      <c r="P89" s="61"/>
    </row>
    <row r="90" spans="1:16" ht="18.75" x14ac:dyDescent="0.15">
      <c r="B90" s="84"/>
      <c r="F90" s="48" t="str">
        <f>B87&amp;".3"</f>
        <v>10.0.3</v>
      </c>
      <c r="G90" s="69" t="s">
        <v>162</v>
      </c>
      <c r="H90" s="21" t="s">
        <v>46</v>
      </c>
      <c r="I90" s="38"/>
      <c r="J90" s="38"/>
      <c r="K90" s="38"/>
      <c r="L90" s="38"/>
      <c r="M90" s="68"/>
      <c r="N90" s="52"/>
      <c r="O90" s="9"/>
      <c r="P90" s="61"/>
    </row>
    <row r="91" spans="1:16" ht="18.75" x14ac:dyDescent="0.15">
      <c r="B91" s="84"/>
      <c r="F91" s="48" t="str">
        <f>B87&amp;".4"</f>
        <v>10.0.4</v>
      </c>
      <c r="G91" s="69" t="s">
        <v>164</v>
      </c>
      <c r="H91" s="21" t="s">
        <v>46</v>
      </c>
      <c r="I91" s="38"/>
      <c r="J91" s="38"/>
      <c r="K91" s="38"/>
      <c r="L91" s="38"/>
      <c r="M91" s="68"/>
      <c r="N91" s="52"/>
      <c r="O91" s="9"/>
      <c r="P91" s="61"/>
    </row>
    <row r="92" spans="1:16" ht="123.75" x14ac:dyDescent="0.15">
      <c r="B92" s="84" t="s">
        <v>167</v>
      </c>
      <c r="E92" s="8"/>
      <c r="F92" s="19" t="str">
        <f>B92</f>
        <v>10.1</v>
      </c>
      <c r="G92" s="70" t="s">
        <v>56</v>
      </c>
      <c r="H92" s="21" t="s">
        <v>46</v>
      </c>
      <c r="I92" s="30">
        <f>SUM(I93:I96)</f>
        <v>0</v>
      </c>
      <c r="J92" s="30">
        <f>SUM(J93:J96)</f>
        <v>0</v>
      </c>
      <c r="K92" s="30">
        <f>SUM(K93:K96)</f>
        <v>0</v>
      </c>
      <c r="L92" s="30">
        <f>SUM(L93:L96)</f>
        <v>0</v>
      </c>
      <c r="M92" s="72" t="str">
        <f>G92</f>
        <v>прибыль, направленная на инвестиции</v>
      </c>
      <c r="N92" s="73"/>
      <c r="O92" s="74" t="s">
        <v>166</v>
      </c>
      <c r="P92" s="61"/>
    </row>
    <row r="93" spans="1:16" ht="18.75" x14ac:dyDescent="0.15">
      <c r="B93" s="84"/>
      <c r="F93" s="48" t="str">
        <f>B92&amp;".1"</f>
        <v>10.1.1</v>
      </c>
      <c r="G93" s="69" t="s">
        <v>158</v>
      </c>
      <c r="H93" s="21" t="s">
        <v>46</v>
      </c>
      <c r="I93" s="38"/>
      <c r="J93" s="38"/>
      <c r="K93" s="38"/>
      <c r="L93" s="38"/>
      <c r="M93" s="68"/>
      <c r="N93" s="52"/>
      <c r="O93" s="9"/>
      <c r="P93" s="61"/>
    </row>
    <row r="94" spans="1:16" ht="18.75" x14ac:dyDescent="0.15">
      <c r="B94" s="84"/>
      <c r="F94" s="48" t="str">
        <f>B92&amp;".2"</f>
        <v>10.1.2</v>
      </c>
      <c r="G94" s="69" t="s">
        <v>160</v>
      </c>
      <c r="H94" s="21" t="s">
        <v>46</v>
      </c>
      <c r="I94" s="38"/>
      <c r="J94" s="38"/>
      <c r="K94" s="38"/>
      <c r="L94" s="38"/>
      <c r="M94" s="68"/>
      <c r="N94" s="52"/>
      <c r="O94" s="9"/>
      <c r="P94" s="61"/>
    </row>
    <row r="95" spans="1:16" ht="18.75" x14ac:dyDescent="0.15">
      <c r="B95" s="84"/>
      <c r="F95" s="48" t="str">
        <f>B92&amp;".3"</f>
        <v>10.1.3</v>
      </c>
      <c r="G95" s="69" t="s">
        <v>162</v>
      </c>
      <c r="H95" s="21" t="s">
        <v>46</v>
      </c>
      <c r="I95" s="38"/>
      <c r="J95" s="38"/>
      <c r="K95" s="38"/>
      <c r="L95" s="38"/>
      <c r="M95" s="68"/>
      <c r="N95" s="52"/>
      <c r="O95" s="9"/>
      <c r="P95" s="61"/>
    </row>
    <row r="96" spans="1:16" ht="18.75" x14ac:dyDescent="0.15">
      <c r="B96" s="84"/>
      <c r="F96" s="48" t="str">
        <f>B92&amp;".4"</f>
        <v>10.1.4</v>
      </c>
      <c r="G96" s="69" t="s">
        <v>164</v>
      </c>
      <c r="H96" s="21" t="s">
        <v>46</v>
      </c>
      <c r="I96" s="38"/>
      <c r="J96" s="38"/>
      <c r="K96" s="38"/>
      <c r="L96" s="38"/>
      <c r="M96" s="68"/>
      <c r="N96" s="52"/>
      <c r="O96" s="9"/>
      <c r="P96" s="61"/>
    </row>
    <row r="97" spans="6:16" ht="18.75" x14ac:dyDescent="0.15">
      <c r="F97" s="75"/>
      <c r="G97" s="42" t="s">
        <v>53</v>
      </c>
      <c r="H97" s="42"/>
      <c r="I97" s="43"/>
      <c r="J97" s="43"/>
      <c r="K97" s="43"/>
      <c r="L97" s="43"/>
      <c r="M97" s="76"/>
      <c r="N97" s="52"/>
      <c r="O97" s="9"/>
      <c r="P97" s="61"/>
    </row>
    <row r="98" spans="6:16" ht="18.75" x14ac:dyDescent="0.15">
      <c r="F98" s="4"/>
      <c r="G98" s="4"/>
      <c r="H98" s="4"/>
      <c r="I98" s="4"/>
      <c r="J98" s="77"/>
      <c r="K98" s="77"/>
      <c r="L98" s="77"/>
      <c r="P98" s="78"/>
    </row>
    <row r="99" spans="6:16" ht="18.75" hidden="1" outlineLevel="1" x14ac:dyDescent="0.25">
      <c r="F99" s="79">
        <v>1</v>
      </c>
      <c r="G99" s="82" t="s">
        <v>168</v>
      </c>
      <c r="H99" s="82"/>
      <c r="I99" s="82"/>
      <c r="J99" s="82"/>
      <c r="K99" s="82"/>
      <c r="L99" s="82"/>
      <c r="M99" s="82"/>
      <c r="N99" s="82"/>
      <c r="O99" s="82"/>
      <c r="P99" s="78"/>
    </row>
    <row r="100" spans="6:16" ht="41.25" hidden="1" customHeight="1" outlineLevel="1" x14ac:dyDescent="0.25">
      <c r="F100" s="79"/>
      <c r="G100" s="82" t="s">
        <v>169</v>
      </c>
      <c r="H100" s="82"/>
      <c r="I100" s="82"/>
      <c r="J100" s="82"/>
      <c r="K100" s="82"/>
      <c r="L100" s="82"/>
      <c r="M100" s="82"/>
      <c r="N100" s="82"/>
      <c r="O100" s="82"/>
      <c r="P100" s="78"/>
    </row>
    <row r="101" spans="6:16" ht="18.75" hidden="1" outlineLevel="1" x14ac:dyDescent="0.25">
      <c r="F101" s="80">
        <v>2</v>
      </c>
      <c r="G101" s="83" t="s">
        <v>170</v>
      </c>
      <c r="H101" s="83"/>
      <c r="I101" s="83"/>
      <c r="J101" s="83"/>
      <c r="K101" s="83"/>
      <c r="L101" s="83"/>
      <c r="M101" s="83"/>
      <c r="N101" s="83"/>
      <c r="O101" s="83"/>
      <c r="P101" s="78"/>
    </row>
    <row r="102" spans="6:16" collapsed="1" x14ac:dyDescent="0.25"/>
  </sheetData>
  <mergeCells count="16">
    <mergeCell ref="F5:I5"/>
    <mergeCell ref="F7:N7"/>
    <mergeCell ref="O7:O9"/>
    <mergeCell ref="F8:F9"/>
    <mergeCell ref="G8:G9"/>
    <mergeCell ref="H8:H9"/>
    <mergeCell ref="I8:M8"/>
    <mergeCell ref="G99:O99"/>
    <mergeCell ref="G100:O100"/>
    <mergeCell ref="G101:O101"/>
    <mergeCell ref="B20:B22"/>
    <mergeCell ref="B23:B26"/>
    <mergeCell ref="B77:B79"/>
    <mergeCell ref="B82:B86"/>
    <mergeCell ref="B87:B91"/>
    <mergeCell ref="B92:B96"/>
  </mergeCells>
  <dataValidations count="9">
    <dataValidation type="decimal" allowBlank="1" showErrorMessage="1" errorTitle="Ошибка" error="Допускается ввод только действительных чисел!" sqref="I78:L79">
      <formula1>-9.99999999999999E+23</formula1>
      <formula2>9.99999999999999E+23</formula2>
    </dataValidation>
    <dataValidation type="decimal" allowBlank="1" showInputMessage="1" showErrorMessage="1" error="Введите значение от 0 до 100%" sqref="I48:L49 I51:L52 I54:L55 I57:L58 J60:L61 J63:L64 J66:L67 I39:L40 J42:L43 I45:L46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I75:L76 I42:I43 I66:I67 I69:L70 I30:L31 I36:L37 I33:L34 I24:L25 I88:L91 I60:I61 I63:I64 I21:L21 I72:L73 I93:L96">
      <formula1>0</formula1>
      <formula2>9.99999999999999E+23</formula2>
    </dataValidation>
    <dataValidation type="list" operator="lessThanOrEqual" allowBlank="1" showInputMessage="1" showErrorMessage="1" errorTitle="Ошибка" error="Выберите значение из списка!" prompt="Укажите источник финансирования" sqref="G92 G87 G24">
      <formula1>source_of_funding</formula1>
    </dataValidation>
    <dataValidation type="whole" allowBlank="1" showInputMessage="1" showErrorMessage="1" errorTitle="Ошибка" error="Введите год с 2000 по 2080!" prompt="Укажите год реализации инвестиционной программы/мероприятия" sqref="G20 G23">
      <formula1>2000</formula1>
      <formula2>2080</formula2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I14 I1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:I13 J17:L18"/>
    <dataValidation type="textLength" operator="lessThanOrEqual" allowBlank="1" showInputMessage="1" showErrorMessage="1" errorTitle="Ошибка" error="Допускается ввод не более 900 символов!" sqref="G77:H77 I15:I16 J11:L11">
      <formula1>900</formula1>
    </dataValidation>
    <dataValidation type="list" operator="lessThanOrEqual" allowBlank="1" showInputMessage="1" showErrorMessage="1" errorTitle="Ошибка" error="Выберите значение из списка!" sqref="G21 G25">
      <formula1>source_of_funding</formula1>
    </dataValidation>
  </dataValidations>
  <pageMargins left="0.7" right="0.7" top="0.75" bottom="0.75" header="0.3" footer="0.3"/>
  <pageSetup paperSize="9" scale="36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4.5 </vt:lpstr>
      <vt:lpstr>List06_flag_year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ПустовароваН</dc:creator>
  <cp:lastModifiedBy>ПустовароваН</cp:lastModifiedBy>
  <cp:lastPrinted>2021-11-22T09:44:45Z</cp:lastPrinted>
  <dcterms:created xsi:type="dcterms:W3CDTF">2021-11-22T09:34:04Z</dcterms:created>
  <dcterms:modified xsi:type="dcterms:W3CDTF">2021-11-23T07:56:50Z</dcterms:modified>
</cp:coreProperties>
</file>